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90" windowWidth="14910" windowHeight="9150" tabRatio="710"/>
  </bookViews>
  <sheets>
    <sheet name="Codebook" sheetId="7" r:id="rId1"/>
    <sheet name="Data Collection" sheetId="15" r:id="rId2"/>
    <sheet name="Analysis_Individual" sheetId="20" r:id="rId3"/>
    <sheet name="Analysis_Group" sheetId="16" r:id="rId4"/>
  </sheets>
  <calcPr calcId="145621"/>
</workbook>
</file>

<file path=xl/calcChain.xml><?xml version="1.0" encoding="utf-8"?>
<calcChain xmlns="http://schemas.openxmlformats.org/spreadsheetml/2006/main">
  <c r="A151" i="20" l="1"/>
  <c r="A152" i="20"/>
  <c r="A141" i="20"/>
  <c r="A142" i="20"/>
  <c r="A143" i="20"/>
  <c r="A144" i="20"/>
  <c r="A145" i="20"/>
  <c r="A146" i="20"/>
  <c r="A147" i="20"/>
  <c r="A148" i="20"/>
  <c r="A149" i="20"/>
  <c r="A150" i="20"/>
  <c r="A138" i="20"/>
  <c r="A139" i="20"/>
  <c r="A140" i="20"/>
  <c r="A24" i="20"/>
  <c r="A23" i="20"/>
  <c r="A22" i="20"/>
  <c r="A21" i="20"/>
  <c r="A20" i="20"/>
  <c r="A19" i="20"/>
  <c r="A18" i="20"/>
  <c r="A17" i="20"/>
  <c r="A16" i="20"/>
  <c r="A15" i="20"/>
  <c r="A14" i="20"/>
  <c r="A13" i="20"/>
  <c r="A12" i="20"/>
  <c r="A11" i="20"/>
  <c r="A10" i="20"/>
  <c r="A9" i="20"/>
  <c r="A8" i="20"/>
  <c r="A7" i="20"/>
  <c r="A6" i="20"/>
  <c r="A5" i="20"/>
  <c r="A4" i="20"/>
  <c r="A3" i="20"/>
  <c r="CI8" i="16"/>
  <c r="CI7" i="16"/>
  <c r="CI6" i="16"/>
  <c r="CI5" i="16"/>
  <c r="CI4" i="16"/>
  <c r="CI9" i="16" l="1"/>
  <c r="BW6" i="16" l="1"/>
  <c r="BW5" i="16"/>
  <c r="CA8" i="16" l="1"/>
  <c r="BS11" i="16" l="1"/>
  <c r="BG10" i="16" l="1"/>
  <c r="BH10" i="16"/>
  <c r="BF10" i="16"/>
  <c r="BE10" i="16"/>
  <c r="BD10" i="16"/>
  <c r="BC10" i="16"/>
  <c r="BG9" i="16"/>
  <c r="BH9" i="16"/>
  <c r="BF9" i="16"/>
  <c r="BE9" i="16"/>
  <c r="BD9" i="16"/>
  <c r="BC9" i="16"/>
  <c r="BG8" i="16"/>
  <c r="BH8" i="16"/>
  <c r="BF8" i="16"/>
  <c r="BE8" i="16"/>
  <c r="BD8" i="16"/>
  <c r="BC8" i="16"/>
  <c r="BG7" i="16"/>
  <c r="BH7" i="16"/>
  <c r="BF7" i="16"/>
  <c r="BE7" i="16"/>
  <c r="BD7" i="16"/>
  <c r="BC7" i="16"/>
  <c r="BG6" i="16"/>
  <c r="BH6" i="16"/>
  <c r="BF6" i="16"/>
  <c r="BE6" i="16"/>
  <c r="BD6" i="16"/>
  <c r="BC6" i="16"/>
  <c r="BG5" i="16"/>
  <c r="BH5" i="16"/>
  <c r="BF5" i="16"/>
  <c r="BE5" i="16"/>
  <c r="BD5" i="16"/>
  <c r="BC5" i="16"/>
  <c r="BG4" i="16"/>
  <c r="BH4" i="16"/>
  <c r="BF4" i="16"/>
  <c r="BE4" i="16"/>
  <c r="BD4" i="16"/>
  <c r="BC4" i="16"/>
  <c r="BG3" i="16"/>
  <c r="BH3" i="16"/>
  <c r="BF3" i="16"/>
  <c r="BE3" i="16"/>
  <c r="BD3" i="16"/>
  <c r="BC3" i="16"/>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88" i="20"/>
  <c r="A89" i="20"/>
  <c r="A90" i="20"/>
  <c r="A91" i="20"/>
  <c r="A92" i="20"/>
  <c r="A93" i="20"/>
  <c r="A94" i="20"/>
  <c r="A95" i="20"/>
  <c r="A96" i="20"/>
  <c r="A97" i="20"/>
  <c r="A98" i="20"/>
  <c r="A99" i="20"/>
  <c r="A100" i="20"/>
  <c r="A101" i="20"/>
  <c r="A102" i="20"/>
  <c r="A103" i="20"/>
  <c r="A104" i="20"/>
  <c r="A105" i="20"/>
  <c r="A106" i="20"/>
  <c r="A107" i="20"/>
  <c r="A108" i="20"/>
  <c r="A109" i="20"/>
  <c r="A110" i="20"/>
  <c r="A111" i="20"/>
  <c r="A112" i="20"/>
  <c r="A113" i="20"/>
  <c r="A114" i="20"/>
  <c r="A115" i="20"/>
  <c r="A116" i="20"/>
  <c r="A117" i="20"/>
  <c r="A118" i="20"/>
  <c r="A119" i="20"/>
  <c r="A120" i="20"/>
  <c r="A121" i="20"/>
  <c r="A122" i="20"/>
  <c r="A123" i="20"/>
  <c r="A124" i="20"/>
  <c r="A125" i="20"/>
  <c r="A126" i="20"/>
  <c r="A127" i="20"/>
  <c r="A128" i="20"/>
  <c r="A129" i="20"/>
  <c r="A130" i="20"/>
  <c r="A131" i="20"/>
  <c r="A132" i="20"/>
  <c r="A133" i="20"/>
  <c r="A134" i="20"/>
  <c r="A135" i="20"/>
  <c r="A136" i="20"/>
  <c r="A137" i="20"/>
  <c r="BD11" i="16" l="1"/>
  <c r="BC11" i="16"/>
  <c r="BG11" i="16"/>
  <c r="BH11" i="16"/>
  <c r="BF11" i="16"/>
  <c r="BE11" i="16"/>
  <c r="CI10" i="16" l="1"/>
  <c r="CE4" i="16"/>
  <c r="BS13" i="16"/>
  <c r="BT11" i="16" s="1"/>
  <c r="BS10" i="16"/>
  <c r="BS9" i="16"/>
  <c r="BS8" i="16"/>
  <c r="BK9" i="16"/>
  <c r="R7" i="16"/>
  <c r="R6" i="16"/>
  <c r="R5" i="16"/>
  <c r="N7" i="16"/>
  <c r="N6" i="16"/>
  <c r="BT8" i="16" l="1"/>
  <c r="BT10" i="16"/>
  <c r="BT9" i="16"/>
  <c r="E7" i="16"/>
  <c r="J4" i="16"/>
  <c r="J5" i="16"/>
  <c r="J6" i="16"/>
  <c r="J7" i="16"/>
  <c r="E4" i="16"/>
  <c r="CJ5" i="16" l="1"/>
  <c r="CJ4" i="16"/>
  <c r="CE6" i="16"/>
  <c r="CE5" i="16"/>
  <c r="CA4" i="16"/>
  <c r="CA7" i="16"/>
  <c r="CA6" i="16"/>
  <c r="CA5" i="16"/>
  <c r="BW4" i="16"/>
  <c r="BW7" i="16" s="1"/>
  <c r="BS7" i="16"/>
  <c r="BS6" i="16"/>
  <c r="BS5" i="16"/>
  <c r="BS4" i="16"/>
  <c r="BO8" i="16"/>
  <c r="BO7" i="16"/>
  <c r="BO6" i="16"/>
  <c r="BO5" i="16"/>
  <c r="BO4" i="16"/>
  <c r="BK7" i="16"/>
  <c r="BK6" i="16"/>
  <c r="BK5" i="16"/>
  <c r="BK4" i="16"/>
  <c r="AY4" i="16"/>
  <c r="AY8" i="16"/>
  <c r="AY7" i="16"/>
  <c r="AY6" i="16"/>
  <c r="AY5" i="16"/>
  <c r="AU8" i="16"/>
  <c r="AU7" i="16"/>
  <c r="AU6" i="16"/>
  <c r="AU5" i="16"/>
  <c r="AU4" i="16"/>
  <c r="AQ8" i="16"/>
  <c r="AQ7" i="16"/>
  <c r="AQ6" i="16"/>
  <c r="AQ5" i="16"/>
  <c r="AQ4" i="16"/>
  <c r="AM8" i="16"/>
  <c r="AM7" i="16"/>
  <c r="AM6" i="16"/>
  <c r="AM5" i="16"/>
  <c r="AM4" i="16"/>
  <c r="AI8" i="16"/>
  <c r="AI7" i="16"/>
  <c r="AI6" i="16"/>
  <c r="AI5" i="16"/>
  <c r="AI4" i="16"/>
  <c r="AE8" i="16"/>
  <c r="AE7" i="16"/>
  <c r="AE6" i="16"/>
  <c r="AE5" i="16"/>
  <c r="AE4" i="16"/>
  <c r="AA8" i="16"/>
  <c r="AA7" i="16"/>
  <c r="AA6" i="16"/>
  <c r="AA5" i="16"/>
  <c r="AA4" i="16"/>
  <c r="W8" i="16"/>
  <c r="W7" i="16"/>
  <c r="W6" i="16"/>
  <c r="W5" i="16"/>
  <c r="W4" i="16"/>
  <c r="R4" i="16"/>
  <c r="N5" i="16"/>
  <c r="N4" i="16"/>
  <c r="CE8" i="16"/>
  <c r="CA10" i="16"/>
  <c r="CB8" i="16" s="1"/>
  <c r="BW8" i="16"/>
  <c r="BO10" i="16"/>
  <c r="AY10" i="16"/>
  <c r="AU10" i="16"/>
  <c r="AQ10" i="16"/>
  <c r="AM10" i="16"/>
  <c r="AI10" i="16"/>
  <c r="AE10" i="16"/>
  <c r="AA10" i="16"/>
  <c r="W10" i="16"/>
  <c r="R9" i="16"/>
  <c r="N9" i="16"/>
  <c r="J9" i="16"/>
  <c r="K4" i="16" s="1"/>
  <c r="BX5" i="16" l="1"/>
  <c r="BX6" i="16"/>
  <c r="BX4" i="16"/>
  <c r="BX7" i="16" s="1"/>
  <c r="N8" i="16"/>
  <c r="N10" i="16" s="1"/>
  <c r="BS12" i="16"/>
  <c r="BS14" i="16" s="1"/>
  <c r="BT14" i="16" s="1"/>
  <c r="BT4" i="16"/>
  <c r="BK8" i="16"/>
  <c r="BK10" i="16" s="1"/>
  <c r="BL10" i="16" s="1"/>
  <c r="R8" i="16"/>
  <c r="R10" i="16" s="1"/>
  <c r="S4" i="16"/>
  <c r="S5" i="16"/>
  <c r="X4" i="16"/>
  <c r="O4" i="16"/>
  <c r="O6" i="16"/>
  <c r="O7" i="16"/>
  <c r="O5" i="16"/>
  <c r="W9" i="16"/>
  <c r="W11" i="16" s="1"/>
  <c r="X11" i="16" s="1"/>
  <c r="AU9" i="16"/>
  <c r="BP5" i="16"/>
  <c r="BL4" i="16"/>
  <c r="AA9" i="16"/>
  <c r="O8" i="16" l="1"/>
  <c r="E5" i="16"/>
  <c r="F4" i="16"/>
  <c r="CJ8" i="16"/>
  <c r="BP8" i="16"/>
  <c r="AZ8" i="16"/>
  <c r="AV8" i="16"/>
  <c r="AR8" i="16"/>
  <c r="AN8" i="16"/>
  <c r="AJ8" i="16"/>
  <c r="AF8" i="16"/>
  <c r="AB8" i="16"/>
  <c r="X8" i="16"/>
  <c r="CJ7" i="16"/>
  <c r="CB7" i="16"/>
  <c r="BT7" i="16"/>
  <c r="BP7" i="16"/>
  <c r="BL7" i="16"/>
  <c r="AZ7" i="16"/>
  <c r="AV7" i="16"/>
  <c r="AR7" i="16"/>
  <c r="AN7" i="16"/>
  <c r="AJ7" i="16"/>
  <c r="AF7" i="16"/>
  <c r="AB7" i="16"/>
  <c r="X7" i="16"/>
  <c r="K7" i="16"/>
  <c r="CJ6" i="16"/>
  <c r="CF6" i="16"/>
  <c r="CB6" i="16"/>
  <c r="BT6" i="16"/>
  <c r="BP6" i="16"/>
  <c r="BL6" i="16"/>
  <c r="AZ6" i="16"/>
  <c r="AV6" i="16"/>
  <c r="AR6" i="16"/>
  <c r="AN6" i="16"/>
  <c r="AJ6" i="16"/>
  <c r="AF6" i="16"/>
  <c r="AB6" i="16"/>
  <c r="X6" i="16"/>
  <c r="S7" i="16"/>
  <c r="K6" i="16"/>
  <c r="CF5" i="16"/>
  <c r="CB5" i="16"/>
  <c r="BT5" i="16"/>
  <c r="BT12" i="16" s="1"/>
  <c r="BL5" i="16"/>
  <c r="AZ5" i="16"/>
  <c r="AV5" i="16"/>
  <c r="AR5" i="16"/>
  <c r="AN5" i="16"/>
  <c r="AJ5" i="16"/>
  <c r="AF5" i="16"/>
  <c r="AB5" i="16"/>
  <c r="X5" i="16"/>
  <c r="S6" i="16"/>
  <c r="K5" i="16"/>
  <c r="BP4" i="16"/>
  <c r="AZ4" i="16"/>
  <c r="AV4" i="16"/>
  <c r="AR4" i="16"/>
  <c r="AN4" i="16"/>
  <c r="AJ4" i="16"/>
  <c r="AF4" i="16"/>
  <c r="AB4" i="16"/>
  <c r="K8" i="16" l="1"/>
  <c r="BP9" i="16"/>
  <c r="BL8" i="16"/>
  <c r="F5" i="16"/>
  <c r="E6" i="16"/>
  <c r="E8" i="16" s="1"/>
  <c r="F8" i="16" s="1"/>
  <c r="X9" i="16"/>
  <c r="AF9" i="16"/>
  <c r="AN9" i="16"/>
  <c r="AV9" i="16"/>
  <c r="S8" i="16"/>
  <c r="AB9" i="16"/>
  <c r="AJ9" i="16"/>
  <c r="AR9" i="16"/>
  <c r="AZ9" i="16"/>
  <c r="CA9" i="16"/>
  <c r="CE7" i="16"/>
  <c r="O10" i="16"/>
  <c r="S10" i="16"/>
  <c r="AA11" i="16"/>
  <c r="AB11" i="16" s="1"/>
  <c r="AE9" i="16"/>
  <c r="AE11" i="16" s="1"/>
  <c r="AF11" i="16" s="1"/>
  <c r="AI9" i="16"/>
  <c r="AI11" i="16" s="1"/>
  <c r="AJ11" i="16" s="1"/>
  <c r="AM9" i="16"/>
  <c r="AM11" i="16" s="1"/>
  <c r="AN11" i="16" s="1"/>
  <c r="AQ9" i="16"/>
  <c r="AQ11" i="16" s="1"/>
  <c r="AR11" i="16" s="1"/>
  <c r="AU11" i="16"/>
  <c r="AV11" i="16" s="1"/>
  <c r="AY9" i="16"/>
  <c r="AY11" i="16" s="1"/>
  <c r="AZ11" i="16" s="1"/>
  <c r="BO9" i="16"/>
  <c r="BO11" i="16" s="1"/>
  <c r="BP11" i="16" s="1"/>
  <c r="BW9" i="16"/>
  <c r="BX9" i="16" s="1"/>
  <c r="J8" i="16"/>
  <c r="J10" i="16" s="1"/>
  <c r="K10" i="16" s="1"/>
  <c r="CB4" i="16"/>
  <c r="CB9" i="16" s="1"/>
  <c r="CF4" i="16"/>
  <c r="CF7" i="16" s="1"/>
  <c r="CE9" i="16" l="1"/>
  <c r="CF9" i="16" s="1"/>
  <c r="CA11" i="16"/>
  <c r="CB11" i="16" s="1"/>
  <c r="F6" i="16"/>
</calcChain>
</file>

<file path=xl/sharedStrings.xml><?xml version="1.0" encoding="utf-8"?>
<sst xmlns="http://schemas.openxmlformats.org/spreadsheetml/2006/main" count="387" uniqueCount="133">
  <si>
    <t>Yes</t>
  </si>
  <si>
    <t>No</t>
  </si>
  <si>
    <t>Theme</t>
  </si>
  <si>
    <t>Question</t>
  </si>
  <si>
    <t>Black or African American</t>
  </si>
  <si>
    <t>Asian</t>
  </si>
  <si>
    <t>Female</t>
  </si>
  <si>
    <t>Male</t>
  </si>
  <si>
    <t>Response Choices</t>
  </si>
  <si>
    <t>Response CODE</t>
  </si>
  <si>
    <t>Other (Please Specify):</t>
  </si>
  <si>
    <t>Demographics</t>
  </si>
  <si>
    <t>White or Caucasian</t>
  </si>
  <si>
    <t xml:space="preserve">Native Hawaiian or Other Pacific Islander </t>
  </si>
  <si>
    <t>Hispanic or Latino</t>
  </si>
  <si>
    <t xml:space="preserve">American Indian/Alaska Native </t>
  </si>
  <si>
    <t>Multi-racial (More than one race)</t>
  </si>
  <si>
    <t>Answer Choices</t>
  </si>
  <si>
    <t>Percentage</t>
  </si>
  <si>
    <t>Total Answered</t>
  </si>
  <si>
    <t>Total Unanswered</t>
  </si>
  <si>
    <t>Number of Responses</t>
  </si>
  <si>
    <t xml:space="preserve">1) Have you attended any professional development sessions or workshops specific to preventing violence against women and girls before today? </t>
  </si>
  <si>
    <t>CODEBOOK: Pre-Season Survey for COACHES</t>
  </si>
  <si>
    <t>Background in violence prevention</t>
  </si>
  <si>
    <t>2) How often have you had the following conversations in the past 3 months? (Please Check One)</t>
  </si>
  <si>
    <t>2.1)  A discussion with your athletes about violence against women and girls.</t>
  </si>
  <si>
    <t xml:space="preserve">Never </t>
  </si>
  <si>
    <t>Once</t>
  </si>
  <si>
    <t>2-5 times</t>
  </si>
  <si>
    <t>&gt;5 times</t>
  </si>
  <si>
    <t>2.3) A discussion with your athletes about physical violence on and off the field.</t>
  </si>
  <si>
    <t>2.2) A discussion with your athletes about sexual harassment.</t>
  </si>
  <si>
    <t>Discussion with Athletes</t>
  </si>
  <si>
    <t>Role as a Coach</t>
  </si>
  <si>
    <t>3.1)  I know what I would say to a male athlete who is making sexual jokes that make fun of women and girls.</t>
  </si>
  <si>
    <t xml:space="preserve">Agree                       </t>
  </si>
  <si>
    <t xml:space="preserve">Neutral  </t>
  </si>
  <si>
    <t xml:space="preserve">Disagree                       </t>
  </si>
  <si>
    <t>3.2)  I know what resources I can offer an athlete who is struggling with an unhealthy relationship</t>
  </si>
  <si>
    <t xml:space="preserve">3.3)  I know how to talk to my athletic team about stopping violence against women. </t>
  </si>
  <si>
    <t xml:space="preserve">3.4)  I know what I would say to a male athlete who is making fun of a girl's sexual reputation. </t>
  </si>
  <si>
    <t>3.5)  I know how to talk to my team about recognizing and reporting abusive behaviors.</t>
  </si>
  <si>
    <t xml:space="preserve">3.6)   I know how to talk to my team about preventing sexual assault. </t>
  </si>
  <si>
    <t>3.7)  I know how to talk to my team about getting a girl’s consent when it comes to being physically or sexually intimate in a relationship.</t>
  </si>
  <si>
    <t xml:space="preserve">3.8)  I know what I would say to my team about becoming physically or sexually intimate with a girl who is under the influence of drugs or alcohol. </t>
  </si>
  <si>
    <t>&lt; 1 year</t>
  </si>
  <si>
    <t>1-5 years</t>
  </si>
  <si>
    <t>5-10 years</t>
  </si>
  <si>
    <t>&gt;10 years</t>
  </si>
  <si>
    <t>&lt; 20 years old</t>
  </si>
  <si>
    <t>20-29</t>
  </si>
  <si>
    <t>30-39</t>
  </si>
  <si>
    <t>40-49</t>
  </si>
  <si>
    <t>&gt;50</t>
  </si>
  <si>
    <t>Grade 9-11 (some high school)</t>
  </si>
  <si>
    <t>Grade 12 or GED (high school graduate)</t>
  </si>
  <si>
    <t>Some college or technical school</t>
  </si>
  <si>
    <t>Graduated from college or technical school</t>
  </si>
  <si>
    <t>Completed graduate school</t>
  </si>
  <si>
    <t>Both males and females</t>
  </si>
  <si>
    <t>Females only</t>
  </si>
  <si>
    <t>Males only</t>
  </si>
  <si>
    <t>&lt;11 years</t>
  </si>
  <si>
    <t>11-13 years</t>
  </si>
  <si>
    <t>13-15 years</t>
  </si>
  <si>
    <t>15-17 years</t>
  </si>
  <si>
    <t>&gt;17 years</t>
  </si>
  <si>
    <t>DATA COLLECTION: Pre-Season Survey for Coaches</t>
  </si>
  <si>
    <t>FILL IN TOTAL COACHES IN YELLOW BOX</t>
  </si>
  <si>
    <t>1) Have you attended any professional development sessions or workshops specific to preventing violence against women and girls before today?</t>
  </si>
  <si>
    <t>3.2)  I know what resources I can offer an athlete who is struggling with an unhealthy relationship.</t>
  </si>
  <si>
    <t xml:space="preserve"> </t>
  </si>
  <si>
    <t>ANALYSIS: Pre-Season Survey for COACHES</t>
  </si>
  <si>
    <r>
      <rPr>
        <b/>
        <sz val="10"/>
        <rFont val="Arial"/>
        <family val="2"/>
      </rPr>
      <t xml:space="preserve">(1) </t>
    </r>
    <r>
      <rPr>
        <sz val="10"/>
        <rFont val="Arial"/>
        <family val="2"/>
      </rPr>
      <t xml:space="preserve">Yes 
</t>
    </r>
    <r>
      <rPr>
        <b/>
        <sz val="10"/>
        <rFont val="Arial"/>
        <family val="2"/>
      </rPr>
      <t>(2)</t>
    </r>
    <r>
      <rPr>
        <sz val="10"/>
        <rFont val="Arial"/>
        <family val="2"/>
      </rPr>
      <t xml:space="preserve"> No </t>
    </r>
  </si>
  <si>
    <r>
      <rPr>
        <b/>
        <sz val="10"/>
        <rFont val="Arial"/>
        <family val="2"/>
      </rPr>
      <t xml:space="preserve">(1) </t>
    </r>
    <r>
      <rPr>
        <sz val="10"/>
        <rFont val="Arial"/>
        <family val="2"/>
      </rPr>
      <t xml:space="preserve">Never 
</t>
    </r>
    <r>
      <rPr>
        <b/>
        <sz val="10"/>
        <rFont val="Arial"/>
        <family val="2"/>
      </rPr>
      <t>(2)</t>
    </r>
    <r>
      <rPr>
        <sz val="10"/>
        <rFont val="Arial"/>
        <family val="2"/>
      </rPr>
      <t xml:space="preserve"> Once
</t>
    </r>
    <r>
      <rPr>
        <b/>
        <sz val="10"/>
        <rFont val="Arial"/>
        <family val="2"/>
      </rPr>
      <t>(3)</t>
    </r>
    <r>
      <rPr>
        <sz val="10"/>
        <rFont val="Arial"/>
        <family val="2"/>
      </rPr>
      <t xml:space="preserve"> 2-5 times
</t>
    </r>
    <r>
      <rPr>
        <b/>
        <sz val="10"/>
        <rFont val="Arial"/>
        <family val="2"/>
      </rPr>
      <t xml:space="preserve">(4) </t>
    </r>
    <r>
      <rPr>
        <sz val="10"/>
        <rFont val="Arial"/>
        <family val="2"/>
      </rPr>
      <t>&gt;5 times</t>
    </r>
  </si>
  <si>
    <r>
      <rPr>
        <b/>
        <sz val="10"/>
        <rFont val="Arial"/>
        <family val="2"/>
      </rPr>
      <t>(1)</t>
    </r>
    <r>
      <rPr>
        <sz val="10"/>
        <rFont val="Arial"/>
        <family val="2"/>
      </rPr>
      <t xml:space="preserve"> &lt; 1 year
</t>
    </r>
    <r>
      <rPr>
        <b/>
        <sz val="10"/>
        <rFont val="Arial"/>
        <family val="2"/>
      </rPr>
      <t xml:space="preserve">(2) </t>
    </r>
    <r>
      <rPr>
        <sz val="10"/>
        <rFont val="Arial"/>
        <family val="2"/>
      </rPr>
      <t xml:space="preserve">1-5 years
</t>
    </r>
    <r>
      <rPr>
        <b/>
        <sz val="10"/>
        <rFont val="Arial"/>
        <family val="2"/>
      </rPr>
      <t>(3)</t>
    </r>
    <r>
      <rPr>
        <sz val="10"/>
        <rFont val="Arial"/>
        <family val="2"/>
      </rPr>
      <t xml:space="preserve"> 5-10 years
</t>
    </r>
    <r>
      <rPr>
        <b/>
        <sz val="10"/>
        <rFont val="Arial"/>
        <family val="2"/>
      </rPr>
      <t xml:space="preserve">(4) </t>
    </r>
    <r>
      <rPr>
        <sz val="10"/>
        <rFont val="Arial"/>
        <family val="2"/>
      </rPr>
      <t>&gt;10 years</t>
    </r>
  </si>
  <si>
    <r>
      <rPr>
        <b/>
        <sz val="10"/>
        <rFont val="Arial"/>
        <family val="2"/>
      </rPr>
      <t>(1)</t>
    </r>
    <r>
      <rPr>
        <sz val="10"/>
        <rFont val="Arial"/>
        <family val="2"/>
      </rPr>
      <t xml:space="preserve"> &lt; 20 years old
</t>
    </r>
    <r>
      <rPr>
        <b/>
        <sz val="10"/>
        <rFont val="Arial"/>
        <family val="2"/>
      </rPr>
      <t>(2)</t>
    </r>
    <r>
      <rPr>
        <sz val="10"/>
        <rFont val="Arial"/>
        <family val="2"/>
      </rPr>
      <t xml:space="preserve"> 20-29
</t>
    </r>
    <r>
      <rPr>
        <b/>
        <sz val="10"/>
        <rFont val="Arial"/>
        <family val="2"/>
      </rPr>
      <t>(3)</t>
    </r>
    <r>
      <rPr>
        <sz val="10"/>
        <rFont val="Arial"/>
        <family val="2"/>
      </rPr>
      <t xml:space="preserve"> 30-39
</t>
    </r>
    <r>
      <rPr>
        <b/>
        <sz val="10"/>
        <rFont val="Arial"/>
        <family val="2"/>
      </rPr>
      <t>(4)</t>
    </r>
    <r>
      <rPr>
        <sz val="10"/>
        <rFont val="Arial"/>
        <family val="2"/>
      </rPr>
      <t xml:space="preserve"> 40-49
</t>
    </r>
    <r>
      <rPr>
        <b/>
        <sz val="10"/>
        <rFont val="Arial"/>
        <family val="2"/>
      </rPr>
      <t>(5)</t>
    </r>
    <r>
      <rPr>
        <sz val="10"/>
        <rFont val="Arial"/>
        <family val="2"/>
      </rPr>
      <t xml:space="preserve"> &gt;50</t>
    </r>
  </si>
  <si>
    <r>
      <rPr>
        <b/>
        <sz val="10"/>
        <rFont val="Arial"/>
        <family val="2"/>
      </rPr>
      <t>(1)</t>
    </r>
    <r>
      <rPr>
        <sz val="10"/>
        <rFont val="Arial"/>
        <family val="2"/>
      </rPr>
      <t xml:space="preserve"> Grade 9-11 (some high school)
</t>
    </r>
    <r>
      <rPr>
        <b/>
        <sz val="10"/>
        <rFont val="Arial"/>
        <family val="2"/>
      </rPr>
      <t>(2)</t>
    </r>
    <r>
      <rPr>
        <sz val="10"/>
        <rFont val="Arial"/>
        <family val="2"/>
      </rPr>
      <t xml:space="preserve"> Grade 12 or GED (high school graduate)
</t>
    </r>
    <r>
      <rPr>
        <b/>
        <sz val="10"/>
        <rFont val="Arial"/>
        <family val="2"/>
      </rPr>
      <t>(3)</t>
    </r>
    <r>
      <rPr>
        <sz val="10"/>
        <rFont val="Arial"/>
        <family val="2"/>
      </rPr>
      <t xml:space="preserve"> Some college or technical school
</t>
    </r>
    <r>
      <rPr>
        <b/>
        <sz val="10"/>
        <rFont val="Arial"/>
        <family val="2"/>
      </rPr>
      <t>(4)</t>
    </r>
    <r>
      <rPr>
        <sz val="10"/>
        <rFont val="Arial"/>
        <family val="2"/>
      </rPr>
      <t xml:space="preserve"> Graduated from college or technical school
</t>
    </r>
    <r>
      <rPr>
        <b/>
        <sz val="10"/>
        <rFont val="Arial"/>
        <family val="2"/>
      </rPr>
      <t xml:space="preserve">(5) </t>
    </r>
    <r>
      <rPr>
        <sz val="10"/>
        <rFont val="Arial"/>
        <family val="2"/>
      </rPr>
      <t>Completed graduate school</t>
    </r>
  </si>
  <si>
    <r>
      <rPr>
        <b/>
        <sz val="10"/>
        <rFont val="Arial"/>
        <family val="2"/>
      </rPr>
      <t>(1)</t>
    </r>
    <r>
      <rPr>
        <sz val="10"/>
        <rFont val="Arial"/>
        <family val="2"/>
      </rPr>
      <t xml:space="preserve"> Males only
</t>
    </r>
    <r>
      <rPr>
        <b/>
        <sz val="10"/>
        <rFont val="Arial"/>
        <family val="2"/>
      </rPr>
      <t xml:space="preserve">(2) </t>
    </r>
    <r>
      <rPr>
        <sz val="10"/>
        <rFont val="Arial"/>
        <family val="2"/>
      </rPr>
      <t xml:space="preserve">Females only
</t>
    </r>
    <r>
      <rPr>
        <b/>
        <sz val="10"/>
        <rFont val="Arial"/>
        <family val="2"/>
      </rPr>
      <t xml:space="preserve">(3) </t>
    </r>
    <r>
      <rPr>
        <sz val="10"/>
        <rFont val="Arial"/>
        <family val="2"/>
      </rPr>
      <t>Both males and females</t>
    </r>
  </si>
  <si>
    <r>
      <rPr>
        <b/>
        <sz val="10"/>
        <rFont val="Arial"/>
        <family val="2"/>
      </rPr>
      <t xml:space="preserve">(1) </t>
    </r>
    <r>
      <rPr>
        <sz val="10"/>
        <rFont val="Arial"/>
        <family val="2"/>
      </rPr>
      <t xml:space="preserve">Strongly Disagree              
</t>
    </r>
    <r>
      <rPr>
        <b/>
        <sz val="10"/>
        <rFont val="Arial"/>
        <family val="2"/>
      </rPr>
      <t>(2)</t>
    </r>
    <r>
      <rPr>
        <sz val="10"/>
        <rFont val="Arial"/>
        <family val="2"/>
      </rPr>
      <t xml:space="preserve"> Disagree                       
</t>
    </r>
    <r>
      <rPr>
        <b/>
        <sz val="10"/>
        <rFont val="Arial"/>
        <family val="2"/>
      </rPr>
      <t>(3)</t>
    </r>
    <r>
      <rPr>
        <sz val="10"/>
        <rFont val="Arial"/>
        <family val="2"/>
      </rPr>
      <t xml:space="preserve"> Neutral  
</t>
    </r>
    <r>
      <rPr>
        <b/>
        <sz val="10"/>
        <rFont val="Arial"/>
        <family val="2"/>
      </rPr>
      <t xml:space="preserve">(4) </t>
    </r>
    <r>
      <rPr>
        <sz val="10"/>
        <rFont val="Arial"/>
        <family val="2"/>
      </rPr>
      <t xml:space="preserve">Agree                       
</t>
    </r>
    <r>
      <rPr>
        <b/>
        <sz val="10"/>
        <rFont val="Arial"/>
        <family val="2"/>
      </rPr>
      <t>(5)</t>
    </r>
    <r>
      <rPr>
        <sz val="10"/>
        <rFont val="Arial"/>
        <family val="2"/>
      </rPr>
      <t xml:space="preserve"> Strongly Agree</t>
    </r>
  </si>
  <si>
    <t xml:space="preserve">Strongly Disagree              </t>
  </si>
  <si>
    <t>Strongly Agree</t>
  </si>
  <si>
    <t>Mean Score - Role as a Coach (Questions 3.1-3.8)</t>
  </si>
  <si>
    <t>RANGE</t>
  </si>
  <si>
    <t>Standard Deviation</t>
  </si>
  <si>
    <t>Mode</t>
  </si>
  <si>
    <t>Median</t>
  </si>
  <si>
    <t>Max</t>
  </si>
  <si>
    <t>Min</t>
  </si>
  <si>
    <r>
      <rPr>
        <u/>
        <sz val="10"/>
        <rFont val="Arial"/>
        <family val="2"/>
      </rPr>
      <t xml:space="preserve">1 = Strongly Disagree </t>
    </r>
    <r>
      <rPr>
        <sz val="10"/>
        <rFont val="Arial"/>
        <family val="2"/>
      </rPr>
      <t>to</t>
    </r>
    <r>
      <rPr>
        <b/>
        <sz val="10"/>
        <rFont val="Arial"/>
        <family val="2"/>
      </rPr>
      <t xml:space="preserve"> 5 = Strongly Agree</t>
    </r>
  </si>
  <si>
    <t>ANALYSIS: Pre-Season Survey for INDIVIDUAL COACHES</t>
  </si>
  <si>
    <t>In the past 3 months did any of your athletic coaches talk to your team about the following?</t>
  </si>
  <si>
    <t>This is a list of things some people say or do to people they date.  Please rate each of the following actions towards a girlfriend or boyfriend as not abusive, a little abusive, very abusive or extremely abusive. Check ONE for each question.</t>
  </si>
  <si>
    <t xml:space="preserve">The following questions ask about behaviors you might see among your friends and peers. Please rate each question by very likely, somewhat likely, uncertain, unlikely or very unlikely.   Check ONE for each question.  How likely are you to do something to try and stop what's happening if a male peer or friend of yours is: </t>
  </si>
  <si>
    <t xml:space="preserve">How likely are you to do something to try and stop what's happening if a male peer or friend of yours is: </t>
  </si>
  <si>
    <t>NOTE - After data is entered into the DATA COLLECTION tab, DELETE all cell boxes with #DIV/0</t>
  </si>
  <si>
    <t>Total Coaches</t>
  </si>
  <si>
    <t>Coach Confidence with Violence Prevention</t>
  </si>
  <si>
    <t>Mean (Average) Score for Each Confidence Item*</t>
  </si>
  <si>
    <t>Mode = most frequent response</t>
  </si>
  <si>
    <t>Median = midpoint of response</t>
  </si>
  <si>
    <t>*Average for all coaches on each item (3.1-3.8).</t>
  </si>
  <si>
    <t>**Average of each coach's overall confidence score (each coach's overall score is calculated by averaging their responses across all items 3.1-3.8).</t>
  </si>
  <si>
    <t>Individual Coach's Overall Score for Confidence with Violence Prevention**</t>
  </si>
  <si>
    <t xml:space="preserve">4.1) How many years have you been coaching? </t>
  </si>
  <si>
    <t>4.2) How old are you?</t>
  </si>
  <si>
    <t>4.3) How do you identify your race/ethnicity?  (Please Check One)</t>
  </si>
  <si>
    <t>4.5) What is the highest grade or year of school you completed?  (Choose one)</t>
  </si>
  <si>
    <t xml:space="preserve">4.6) Do you coach? </t>
  </si>
  <si>
    <t>4.1) How many years have you been coaching?</t>
  </si>
  <si>
    <t>4.7) What age ranges do you coach currently (Check all that apply):</t>
  </si>
  <si>
    <r>
      <t xml:space="preserve">Instructions: The following questions are </t>
    </r>
    <r>
      <rPr>
        <b/>
        <sz val="10"/>
        <rFont val="Arial"/>
        <family val="2"/>
      </rPr>
      <t>OPTIONAL</t>
    </r>
    <r>
      <rPr>
        <sz val="10"/>
        <rFont val="Arial"/>
        <family val="2"/>
      </rPr>
      <t>, meaning you have the choice to answer or NOT answer the questions below.</t>
    </r>
  </si>
  <si>
    <r>
      <t xml:space="preserve">The following questions are </t>
    </r>
    <r>
      <rPr>
        <b/>
        <sz val="10"/>
        <rFont val="Arial"/>
        <family val="2"/>
      </rPr>
      <t>OPTIONAL,</t>
    </r>
    <r>
      <rPr>
        <sz val="10"/>
        <rFont val="Arial"/>
        <family val="2"/>
      </rPr>
      <t xml:space="preserve"> meaning you have the choice to answer or NOT answer the questions below.</t>
    </r>
  </si>
  <si>
    <r>
      <t xml:space="preserve">The following questions are </t>
    </r>
    <r>
      <rPr>
        <b/>
        <sz val="10"/>
        <rFont val="Arial"/>
        <family val="2"/>
      </rPr>
      <t>OPTIONAL,</t>
    </r>
    <r>
      <rPr>
        <sz val="10"/>
        <rFont val="Arial"/>
        <family val="2"/>
      </rPr>
      <t xml:space="preserve"> meaning you have the choice to answer or NOT answer the questions below. </t>
    </r>
  </si>
  <si>
    <t>Based on your role as a coach, please rate the following statements from strongly disagree to strongly agree:</t>
  </si>
  <si>
    <t xml:space="preserve">4.3) How do you identify your race/ethnicity?  </t>
  </si>
  <si>
    <t>4.3) How do you identify your race/ethnicity?</t>
  </si>
  <si>
    <t>4.5) What is the highest grade or year of school you completed?</t>
  </si>
  <si>
    <t>4.7) What age ranges do you coach currently?</t>
  </si>
  <si>
    <t>Other (Please Specify)</t>
  </si>
  <si>
    <t>Enter text</t>
  </si>
  <si>
    <r>
      <rPr>
        <b/>
        <sz val="10"/>
        <rFont val="Arial"/>
        <family val="2"/>
      </rPr>
      <t xml:space="preserve">(1) </t>
    </r>
    <r>
      <rPr>
        <sz val="10"/>
        <rFont val="Arial"/>
        <family val="2"/>
      </rPr>
      <t>Male</t>
    </r>
    <r>
      <rPr>
        <b/>
        <sz val="10"/>
        <rFont val="Arial"/>
        <family val="2"/>
      </rPr>
      <t xml:space="preserve">
(2) </t>
    </r>
    <r>
      <rPr>
        <sz val="10"/>
        <rFont val="Arial"/>
        <family val="2"/>
      </rPr>
      <t>Female</t>
    </r>
    <r>
      <rPr>
        <b/>
        <sz val="10"/>
        <rFont val="Arial"/>
        <family val="2"/>
      </rPr>
      <t xml:space="preserve">
(3) </t>
    </r>
    <r>
      <rPr>
        <sz val="10"/>
        <rFont val="Arial"/>
        <family val="2"/>
      </rPr>
      <t>Other (Please Specify)</t>
    </r>
  </si>
  <si>
    <r>
      <t>4.7) What age ranges do you coach currently</t>
    </r>
    <r>
      <rPr>
        <b/>
        <sz val="10"/>
        <rFont val="Arial"/>
        <family val="2"/>
      </rPr>
      <t xml:space="preserve"> (MARK ALL that apply)</t>
    </r>
    <r>
      <rPr>
        <sz val="10"/>
        <rFont val="Arial"/>
        <family val="2"/>
      </rPr>
      <t xml:space="preserve">: </t>
    </r>
  </si>
  <si>
    <t>2) How often have you had the following conversations in the past 3 months?</t>
  </si>
  <si>
    <r>
      <t xml:space="preserve">If MARKED enter </t>
    </r>
    <r>
      <rPr>
        <b/>
        <sz val="10"/>
        <rFont val="Arial"/>
        <family val="2"/>
      </rPr>
      <t>(1)</t>
    </r>
  </si>
  <si>
    <r>
      <t xml:space="preserve">If MARKED enter </t>
    </r>
    <r>
      <rPr>
        <b/>
        <sz val="10"/>
        <rFont val="Arial"/>
        <family val="2"/>
      </rPr>
      <t>(1)</t>
    </r>
    <r>
      <rPr>
        <sz val="10"/>
        <rFont val="Arial"/>
        <family val="2"/>
      </rPr>
      <t xml:space="preserve">
&lt;11 years</t>
    </r>
  </si>
  <si>
    <r>
      <t xml:space="preserve">If MARKED enter </t>
    </r>
    <r>
      <rPr>
        <b/>
        <sz val="10"/>
        <rFont val="Arial"/>
        <family val="2"/>
      </rPr>
      <t>(1)</t>
    </r>
    <r>
      <rPr>
        <sz val="10"/>
        <rFont val="Arial"/>
        <family val="2"/>
      </rPr>
      <t xml:space="preserve">
11-13 years</t>
    </r>
  </si>
  <si>
    <r>
      <t xml:space="preserve">If MARKED enter </t>
    </r>
    <r>
      <rPr>
        <b/>
        <sz val="10"/>
        <rFont val="Arial"/>
        <family val="2"/>
      </rPr>
      <t>(1)</t>
    </r>
    <r>
      <rPr>
        <sz val="10"/>
        <rFont val="Arial"/>
        <family val="2"/>
      </rPr>
      <t xml:space="preserve">
13-15 years</t>
    </r>
  </si>
  <si>
    <r>
      <t xml:space="preserve">If MARKED enter </t>
    </r>
    <r>
      <rPr>
        <b/>
        <sz val="10"/>
        <rFont val="Arial"/>
        <family val="2"/>
      </rPr>
      <t>(1)</t>
    </r>
    <r>
      <rPr>
        <sz val="10"/>
        <rFont val="Arial"/>
        <family val="2"/>
      </rPr>
      <t xml:space="preserve">
15-17 years</t>
    </r>
  </si>
  <si>
    <r>
      <t xml:space="preserve">If MARKED enter </t>
    </r>
    <r>
      <rPr>
        <b/>
        <sz val="10"/>
        <rFont val="Arial"/>
        <family val="2"/>
      </rPr>
      <t>(1)</t>
    </r>
    <r>
      <rPr>
        <sz val="10"/>
        <rFont val="Arial"/>
        <family val="2"/>
      </rPr>
      <t xml:space="preserve">
&gt;17 years</t>
    </r>
  </si>
  <si>
    <r>
      <rPr>
        <b/>
        <sz val="10"/>
        <rFont val="Arial"/>
        <family val="2"/>
      </rPr>
      <t xml:space="preserve">(1) </t>
    </r>
    <r>
      <rPr>
        <sz val="10"/>
        <rFont val="Arial"/>
        <family val="2"/>
      </rPr>
      <t xml:space="preserve"> American Indian/Alaska Native 
</t>
    </r>
    <r>
      <rPr>
        <b/>
        <sz val="10"/>
        <rFont val="Arial"/>
        <family val="2"/>
      </rPr>
      <t>(2)</t>
    </r>
    <r>
      <rPr>
        <sz val="10"/>
        <rFont val="Arial"/>
        <family val="2"/>
      </rPr>
      <t xml:space="preserve">  Asian
</t>
    </r>
    <r>
      <rPr>
        <b/>
        <sz val="10"/>
        <rFont val="Arial"/>
        <family val="2"/>
      </rPr>
      <t xml:space="preserve">(3) </t>
    </r>
    <r>
      <rPr>
        <sz val="10"/>
        <rFont val="Arial"/>
        <family val="2"/>
      </rPr>
      <t xml:space="preserve"> Black or African American
</t>
    </r>
    <r>
      <rPr>
        <b/>
        <sz val="10"/>
        <rFont val="Arial"/>
        <family val="2"/>
      </rPr>
      <t xml:space="preserve">(4) </t>
    </r>
    <r>
      <rPr>
        <sz val="10"/>
        <rFont val="Arial"/>
        <family val="2"/>
      </rPr>
      <t xml:space="preserve"> Hispanic or Latino
</t>
    </r>
    <r>
      <rPr>
        <b/>
        <sz val="10"/>
        <rFont val="Arial"/>
        <family val="2"/>
      </rPr>
      <t>(5)</t>
    </r>
    <r>
      <rPr>
        <sz val="10"/>
        <rFont val="Arial"/>
        <family val="2"/>
      </rPr>
      <t xml:space="preserve">  Native Hawaiian or Other Pacific Islander 
</t>
    </r>
    <r>
      <rPr>
        <b/>
        <sz val="10"/>
        <rFont val="Arial"/>
        <family val="2"/>
      </rPr>
      <t>(6)</t>
    </r>
    <r>
      <rPr>
        <sz val="10"/>
        <rFont val="Arial"/>
        <family val="2"/>
      </rPr>
      <t xml:space="preserve">  White or Caucasian
</t>
    </r>
    <r>
      <rPr>
        <b/>
        <sz val="10"/>
        <rFont val="Arial"/>
        <family val="2"/>
      </rPr>
      <t xml:space="preserve">(7) </t>
    </r>
    <r>
      <rPr>
        <sz val="10"/>
        <rFont val="Arial"/>
        <family val="2"/>
      </rPr>
      <t xml:space="preserve"> Multi-racial (More than one race)
</t>
    </r>
    <r>
      <rPr>
        <b/>
        <sz val="10"/>
        <rFont val="Arial"/>
        <family val="2"/>
      </rPr>
      <t xml:space="preserve">(8) </t>
    </r>
    <r>
      <rPr>
        <sz val="10"/>
        <rFont val="Arial"/>
        <family val="2"/>
      </rPr>
      <t xml:space="preserve"> Other (Please Specify)</t>
    </r>
  </si>
  <si>
    <t>4.4) How do you describe yourself?</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</si>
</sst>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4" x14ac:knownFonts="1">
    <font>
      <sz val="10"/>
      <name val="Arial"/>
    </font>
    <font>
      <sz val="10"/>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sz val="10"/>
      <name val="Arial"/>
      <family val="2"/>
    </font>
    <font>
      <u/>
      <sz val="10"/>
      <name val="Arial"/>
      <family val="2"/>
    </font>
    <font>
      <b/>
      <sz val="10"/>
      <color rgb="FFFF0000"/>
      <name val="Arial"/>
      <family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3" tint="0.79998168889431442"/>
        <bgColor indexed="64"/>
      </patternFill>
    </fill>
  </fills>
  <borders count="3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top style="medium">
        <color indexed="64"/>
      </top>
      <bottom style="medium">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2">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1"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cellStyleXfs>
  <cellXfs count="120">
    <xf numFmtId="0" fontId="0" fillId="0" borderId="0" xfId="0"/>
    <xf numFmtId="0" fontId="20" fillId="0" borderId="0" xfId="0" applyFont="1" applyBorder="1" applyAlignment="1"/>
    <xf numFmtId="0" fontId="20" fillId="0" borderId="0" xfId="0" applyFont="1" applyBorder="1" applyAlignment="1">
      <alignment horizontal="left"/>
    </xf>
    <xf numFmtId="0" fontId="20" fillId="0" borderId="0" xfId="0" applyFont="1" applyBorder="1" applyAlignment="1">
      <alignment wrapText="1"/>
    </xf>
    <xf numFmtId="0" fontId="21" fillId="0" borderId="0" xfId="0" applyFont="1" applyBorder="1" applyAlignment="1">
      <alignment wrapText="1"/>
    </xf>
    <xf numFmtId="0" fontId="20" fillId="0" borderId="0" xfId="0" applyFont="1" applyFill="1" applyBorder="1" applyAlignment="1">
      <alignment wrapText="1"/>
    </xf>
    <xf numFmtId="0" fontId="21" fillId="0" borderId="0" xfId="0" applyFont="1" applyBorder="1" applyAlignment="1">
      <alignment horizontal="left" wrapText="1"/>
    </xf>
    <xf numFmtId="0" fontId="21" fillId="0" borderId="10" xfId="0" applyFont="1" applyBorder="1" applyAlignment="1">
      <alignment wrapText="1"/>
    </xf>
    <xf numFmtId="0" fontId="21" fillId="0" borderId="10" xfId="0" applyNumberFormat="1" applyFont="1" applyBorder="1" applyAlignment="1">
      <alignment horizontal="left" wrapText="1"/>
    </xf>
    <xf numFmtId="0" fontId="21" fillId="0" borderId="10" xfId="0" applyFont="1" applyBorder="1" applyAlignment="1">
      <alignment horizontal="left" wrapText="1"/>
    </xf>
    <xf numFmtId="0" fontId="20" fillId="0" borderId="10" xfId="0" applyFont="1" applyBorder="1" applyAlignment="1">
      <alignment wrapText="1"/>
    </xf>
    <xf numFmtId="0" fontId="20" fillId="0" borderId="10" xfId="0" applyFont="1" applyBorder="1" applyAlignment="1">
      <alignment horizontal="left" wrapText="1"/>
    </xf>
    <xf numFmtId="0" fontId="21" fillId="0" borderId="10" xfId="0" applyFont="1" applyFill="1" applyBorder="1" applyAlignment="1">
      <alignment wrapText="1"/>
    </xf>
    <xf numFmtId="0" fontId="0" fillId="0" borderId="16" xfId="0" applyBorder="1"/>
    <xf numFmtId="0" fontId="1" fillId="0" borderId="0" xfId="0" applyFont="1" applyBorder="1" applyAlignment="1">
      <alignment wrapText="1"/>
    </xf>
    <xf numFmtId="0" fontId="1" fillId="0" borderId="10" xfId="0" applyFont="1" applyBorder="1" applyAlignment="1">
      <alignment wrapText="1"/>
    </xf>
    <xf numFmtId="0" fontId="20" fillId="0" borderId="19" xfId="0" applyFont="1" applyBorder="1" applyAlignment="1">
      <alignment wrapText="1"/>
    </xf>
    <xf numFmtId="0" fontId="0" fillId="0" borderId="0" xfId="0" applyBorder="1" applyAlignment="1">
      <alignment wrapText="1"/>
    </xf>
    <xf numFmtId="0" fontId="20" fillId="0" borderId="10" xfId="0" applyFont="1" applyFill="1" applyBorder="1" applyAlignment="1">
      <alignment wrapText="1"/>
    </xf>
    <xf numFmtId="0" fontId="0" fillId="0" borderId="0" xfId="0" applyFill="1" applyBorder="1"/>
    <xf numFmtId="0" fontId="0" fillId="0" borderId="0" xfId="0" applyFill="1"/>
    <xf numFmtId="0" fontId="0" fillId="0" borderId="0" xfId="0" applyFill="1" applyBorder="1" applyAlignment="1"/>
    <xf numFmtId="0" fontId="0" fillId="0" borderId="16" xfId="0" applyFill="1" applyBorder="1"/>
    <xf numFmtId="0" fontId="21" fillId="0" borderId="12" xfId="0" applyFont="1" applyFill="1" applyBorder="1" applyAlignment="1">
      <alignment wrapText="1"/>
    </xf>
    <xf numFmtId="0" fontId="0" fillId="0" borderId="10" xfId="0" applyFill="1" applyBorder="1"/>
    <xf numFmtId="164" fontId="0" fillId="0" borderId="12" xfId="0" applyNumberFormat="1" applyFill="1" applyBorder="1"/>
    <xf numFmtId="164" fontId="0" fillId="0" borderId="10" xfId="0" applyNumberFormat="1" applyFill="1" applyBorder="1"/>
    <xf numFmtId="164" fontId="21" fillId="0" borderId="10" xfId="0" applyNumberFormat="1" applyFont="1" applyFill="1" applyBorder="1"/>
    <xf numFmtId="0" fontId="22" fillId="0" borderId="0" xfId="0" applyFont="1" applyFill="1" applyBorder="1" applyAlignment="1">
      <alignment horizontal="center" vertical="center" wrapText="1"/>
    </xf>
    <xf numFmtId="164" fontId="0" fillId="0" borderId="0" xfId="0" applyNumberFormat="1" applyFill="1" applyBorder="1"/>
    <xf numFmtId="164" fontId="21" fillId="0" borderId="0" xfId="0" applyNumberFormat="1" applyFont="1" applyFill="1" applyBorder="1"/>
    <xf numFmtId="0" fontId="20" fillId="0" borderId="23" xfId="0" applyFont="1" applyBorder="1" applyAlignment="1">
      <alignment horizontal="left" wrapText="1"/>
    </xf>
    <xf numFmtId="0" fontId="21" fillId="0" borderId="23" xfId="0" applyFont="1" applyBorder="1" applyAlignment="1">
      <alignment horizontal="left" wrapText="1"/>
    </xf>
    <xf numFmtId="0" fontId="21" fillId="0" borderId="23" xfId="0" applyNumberFormat="1" applyFont="1" applyBorder="1" applyAlignment="1">
      <alignment horizontal="left" wrapText="1"/>
    </xf>
    <xf numFmtId="0" fontId="21" fillId="0" borderId="19" xfId="0" applyFont="1" applyBorder="1" applyAlignment="1">
      <alignment wrapText="1"/>
    </xf>
    <xf numFmtId="0" fontId="20" fillId="0" borderId="19" xfId="0" applyFont="1" applyFill="1" applyBorder="1" applyAlignment="1">
      <alignment wrapText="1"/>
    </xf>
    <xf numFmtId="0" fontId="21" fillId="0" borderId="23" xfId="0" applyFont="1" applyBorder="1" applyAlignment="1">
      <alignment wrapText="1"/>
    </xf>
    <xf numFmtId="0" fontId="20" fillId="0" borderId="12" xfId="0" applyFont="1" applyBorder="1" applyAlignment="1">
      <alignment wrapText="1"/>
    </xf>
    <xf numFmtId="0" fontId="20" fillId="0" borderId="18" xfId="0" applyFont="1" applyBorder="1" applyAlignment="1"/>
    <xf numFmtId="0" fontId="20" fillId="0" borderId="22" xfId="0" applyFont="1" applyBorder="1" applyAlignment="1"/>
    <xf numFmtId="0" fontId="0" fillId="0" borderId="12" xfId="0" applyFill="1" applyBorder="1"/>
    <xf numFmtId="0" fontId="1" fillId="0" borderId="12" xfId="0" applyFont="1" applyFill="1" applyBorder="1" applyAlignment="1">
      <alignment wrapText="1"/>
    </xf>
    <xf numFmtId="0" fontId="1" fillId="0" borderId="12" xfId="0" applyFont="1" applyFill="1" applyBorder="1"/>
    <xf numFmtId="164" fontId="0" fillId="0" borderId="17" xfId="0" applyNumberFormat="1" applyFill="1" applyBorder="1"/>
    <xf numFmtId="164" fontId="0" fillId="0" borderId="19" xfId="0" applyNumberFormat="1" applyFill="1" applyBorder="1"/>
    <xf numFmtId="0" fontId="1" fillId="0" borderId="10" xfId="0" applyFont="1" applyFill="1" applyBorder="1" applyAlignment="1">
      <alignment wrapText="1"/>
    </xf>
    <xf numFmtId="164" fontId="0" fillId="0" borderId="18" xfId="0" applyNumberFormat="1" applyFill="1" applyBorder="1"/>
    <xf numFmtId="164" fontId="21" fillId="0" borderId="18" xfId="0" applyNumberFormat="1" applyFont="1" applyFill="1" applyBorder="1"/>
    <xf numFmtId="0" fontId="20" fillId="0" borderId="18" xfId="0" applyFont="1" applyFill="1" applyBorder="1" applyAlignment="1">
      <alignment wrapText="1"/>
    </xf>
    <xf numFmtId="0" fontId="1" fillId="0" borderId="0" xfId="0" applyFont="1" applyFill="1" applyBorder="1"/>
    <xf numFmtId="0" fontId="1" fillId="0" borderId="0" xfId="0" applyFont="1" applyBorder="1" applyAlignment="1"/>
    <xf numFmtId="0" fontId="1" fillId="0" borderId="24" xfId="0" applyFont="1" applyBorder="1" applyAlignment="1">
      <alignment wrapText="1"/>
    </xf>
    <xf numFmtId="0" fontId="0" fillId="0" borderId="20" xfId="0" applyFill="1" applyBorder="1"/>
    <xf numFmtId="0" fontId="0" fillId="0" borderId="0" xfId="0" applyBorder="1" applyAlignment="1"/>
    <xf numFmtId="0" fontId="20" fillId="25" borderId="11" xfId="0" applyFont="1" applyFill="1" applyBorder="1" applyAlignment="1"/>
    <xf numFmtId="0" fontId="20" fillId="25" borderId="10" xfId="0" applyFont="1" applyFill="1" applyBorder="1" applyAlignment="1"/>
    <xf numFmtId="0" fontId="1" fillId="0" borderId="10" xfId="0" applyFont="1" applyFill="1" applyBorder="1" applyAlignment="1">
      <alignment wrapText="1"/>
    </xf>
    <xf numFmtId="0" fontId="1" fillId="0" borderId="20" xfId="0" applyFont="1" applyBorder="1" applyAlignment="1"/>
    <xf numFmtId="0" fontId="0" fillId="0" borderId="10" xfId="0" applyBorder="1" applyAlignment="1">
      <alignment wrapText="1"/>
    </xf>
    <xf numFmtId="0" fontId="1" fillId="0" borderId="16" xfId="0" applyFont="1" applyFill="1" applyBorder="1"/>
    <xf numFmtId="0" fontId="0" fillId="0" borderId="0" xfId="0" applyFill="1" applyBorder="1" applyAlignment="1">
      <alignment wrapText="1"/>
    </xf>
    <xf numFmtId="0" fontId="22" fillId="0" borderId="10" xfId="0" applyFont="1" applyFill="1" applyBorder="1" applyAlignment="1">
      <alignment horizontal="center" vertical="center" wrapText="1"/>
    </xf>
    <xf numFmtId="0" fontId="20" fillId="0" borderId="25" xfId="0" applyFont="1" applyFill="1" applyBorder="1" applyAlignment="1">
      <alignment wrapText="1"/>
    </xf>
    <xf numFmtId="0" fontId="0" fillId="24" borderId="26" xfId="0" applyFill="1" applyBorder="1" applyAlignment="1">
      <alignment wrapText="1"/>
    </xf>
    <xf numFmtId="0" fontId="1" fillId="0" borderId="10" xfId="0" applyFont="1" applyFill="1" applyBorder="1" applyAlignment="1">
      <alignment wrapText="1"/>
    </xf>
    <xf numFmtId="0" fontId="23" fillId="0" borderId="0" xfId="0" applyFont="1" applyBorder="1" applyAlignment="1">
      <alignment wrapText="1"/>
    </xf>
    <xf numFmtId="0" fontId="1" fillId="0" borderId="13" xfId="0" applyFont="1" applyFill="1" applyBorder="1" applyAlignment="1">
      <alignment horizontal="center" vertical="center" wrapText="1"/>
    </xf>
    <xf numFmtId="165" fontId="0" fillId="0" borderId="12" xfId="0" applyNumberFormat="1" applyBorder="1"/>
    <xf numFmtId="0" fontId="0" fillId="0" borderId="10" xfId="0" applyBorder="1"/>
    <xf numFmtId="0" fontId="0" fillId="0" borderId="18" xfId="0" applyFill="1" applyBorder="1"/>
    <xf numFmtId="0" fontId="1" fillId="0" borderId="18" xfId="0" applyFont="1" applyFill="1" applyBorder="1"/>
    <xf numFmtId="0" fontId="0" fillId="0" borderId="15" xfId="0" applyFill="1" applyBorder="1"/>
    <xf numFmtId="0" fontId="22" fillId="0" borderId="13" xfId="0" applyFont="1" applyFill="1" applyBorder="1" applyAlignment="1">
      <alignment horizontal="center" vertical="center" wrapText="1"/>
    </xf>
    <xf numFmtId="2" fontId="1" fillId="0" borderId="13" xfId="0" applyNumberFormat="1" applyFont="1" applyFill="1" applyBorder="1" applyAlignment="1">
      <alignment horizontal="center" vertical="center" wrapText="1"/>
    </xf>
    <xf numFmtId="164" fontId="1" fillId="0" borderId="13" xfId="0" applyNumberFormat="1" applyFont="1" applyFill="1" applyBorder="1" applyAlignment="1">
      <alignment horizontal="center" vertical="center" wrapText="1"/>
    </xf>
    <xf numFmtId="164" fontId="1" fillId="0" borderId="13" xfId="0" applyNumberFormat="1" applyFont="1" applyFill="1" applyBorder="1" applyAlignment="1">
      <alignment horizontal="center" vertical="center"/>
    </xf>
    <xf numFmtId="165" fontId="1" fillId="0" borderId="12" xfId="0" applyNumberFormat="1" applyFont="1" applyFill="1" applyBorder="1"/>
    <xf numFmtId="165" fontId="0" fillId="0" borderId="12" xfId="0" applyNumberFormat="1" applyFill="1" applyBorder="1"/>
    <xf numFmtId="165" fontId="1" fillId="0" borderId="10" xfId="0" applyNumberFormat="1" applyFont="1" applyFill="1" applyBorder="1"/>
    <xf numFmtId="165" fontId="1" fillId="0" borderId="10" xfId="0" applyNumberFormat="1" applyFont="1" applyFill="1" applyBorder="1" applyAlignment="1">
      <alignment wrapText="1"/>
    </xf>
    <xf numFmtId="0" fontId="20" fillId="0" borderId="28" xfId="0" applyFont="1" applyFill="1" applyBorder="1" applyAlignment="1">
      <alignment wrapText="1"/>
    </xf>
    <xf numFmtId="2" fontId="20" fillId="0" borderId="29" xfId="0" applyNumberFormat="1" applyFont="1" applyFill="1" applyBorder="1"/>
    <xf numFmtId="164" fontId="1" fillId="0" borderId="12" xfId="0" applyNumberFormat="1" applyFont="1" applyFill="1" applyBorder="1" applyAlignment="1">
      <alignment wrapText="1"/>
    </xf>
    <xf numFmtId="0" fontId="1" fillId="0" borderId="0" xfId="0" applyFont="1" applyFill="1" applyBorder="1" applyAlignment="1">
      <alignment wrapText="1"/>
    </xf>
    <xf numFmtId="0" fontId="1" fillId="0" borderId="10" xfId="0" applyFont="1" applyFill="1" applyBorder="1" applyAlignment="1"/>
    <xf numFmtId="0" fontId="0" fillId="0" borderId="22" xfId="0" applyFill="1" applyBorder="1"/>
    <xf numFmtId="0" fontId="0" fillId="0" borderId="14" xfId="0" applyFill="1" applyBorder="1"/>
    <xf numFmtId="0" fontId="1" fillId="0" borderId="22" xfId="0" applyFont="1" applyFill="1" applyBorder="1" applyAlignment="1"/>
    <xf numFmtId="0" fontId="1" fillId="0" borderId="15" xfId="0" applyFont="1" applyFill="1" applyBorder="1" applyAlignment="1"/>
    <xf numFmtId="0" fontId="0" fillId="0" borderId="19" xfId="0" applyFill="1" applyBorder="1"/>
    <xf numFmtId="0" fontId="0" fillId="0" borderId="23" xfId="0" applyFill="1" applyBorder="1"/>
    <xf numFmtId="0" fontId="0" fillId="0" borderId="22" xfId="0" applyFill="1" applyBorder="1" applyAlignment="1"/>
    <xf numFmtId="0" fontId="1" fillId="0" borderId="18" xfId="0" applyFont="1" applyFill="1" applyBorder="1" applyAlignment="1"/>
    <xf numFmtId="0" fontId="0" fillId="0" borderId="15" xfId="0" applyFill="1" applyBorder="1" applyAlignment="1"/>
    <xf numFmtId="0" fontId="23" fillId="0" borderId="0" xfId="0" applyFont="1" applyAlignment="1">
      <alignment wrapText="1"/>
    </xf>
    <xf numFmtId="0" fontId="1" fillId="0" borderId="0" xfId="0" applyFont="1" applyFill="1"/>
    <xf numFmtId="0" fontId="1" fillId="0" borderId="10" xfId="0" applyNumberFormat="1" applyFont="1" applyBorder="1" applyAlignment="1">
      <alignment horizontal="left" wrapText="1"/>
    </xf>
    <xf numFmtId="0" fontId="1" fillId="0" borderId="10" xfId="0" applyFont="1" applyFill="1" applyBorder="1" applyAlignment="1">
      <alignment wrapText="1"/>
    </xf>
    <xf numFmtId="0" fontId="20" fillId="0" borderId="17" xfId="0" applyFont="1" applyBorder="1" applyAlignment="1">
      <alignment wrapText="1"/>
    </xf>
    <xf numFmtId="0" fontId="1" fillId="0" borderId="22" xfId="0" applyFont="1" applyBorder="1" applyAlignment="1">
      <alignment wrapText="1"/>
    </xf>
    <xf numFmtId="0" fontId="21" fillId="0" borderId="15" xfId="0" applyFont="1" applyBorder="1" applyAlignment="1">
      <alignment horizontal="left" wrapText="1"/>
    </xf>
    <xf numFmtId="0" fontId="1" fillId="26" borderId="10" xfId="0" applyFont="1" applyFill="1" applyBorder="1" applyAlignment="1">
      <alignment wrapText="1"/>
    </xf>
    <xf numFmtId="0" fontId="20" fillId="26" borderId="24" xfId="0" applyFont="1" applyFill="1" applyBorder="1" applyAlignment="1">
      <alignment wrapText="1"/>
    </xf>
    <xf numFmtId="0" fontId="0" fillId="26" borderId="16" xfId="0" applyFill="1" applyBorder="1"/>
    <xf numFmtId="0" fontId="1" fillId="0" borderId="20" xfId="0" applyFont="1" applyFill="1" applyBorder="1" applyAlignment="1">
      <alignment horizontal="center"/>
    </xf>
    <xf numFmtId="0" fontId="1" fillId="0" borderId="20" xfId="0" applyFont="1" applyFill="1" applyBorder="1" applyAlignment="1"/>
    <xf numFmtId="0" fontId="1" fillId="27" borderId="10" xfId="0" applyFont="1" applyFill="1" applyBorder="1" applyAlignment="1"/>
    <xf numFmtId="0" fontId="1" fillId="27" borderId="18" xfId="0" applyFont="1" applyFill="1" applyBorder="1" applyAlignment="1"/>
    <xf numFmtId="0" fontId="1" fillId="27" borderId="30" xfId="0" applyFont="1" applyFill="1" applyBorder="1" applyAlignment="1"/>
    <xf numFmtId="0" fontId="0" fillId="27" borderId="16" xfId="0" applyFill="1" applyBorder="1"/>
    <xf numFmtId="0" fontId="1" fillId="27" borderId="15" xfId="0" applyFont="1" applyFill="1" applyBorder="1" applyAlignment="1"/>
    <xf numFmtId="0" fontId="1" fillId="27" borderId="31" xfId="0" applyFont="1" applyFill="1" applyBorder="1" applyAlignment="1">
      <alignment wrapText="1"/>
    </xf>
    <xf numFmtId="0" fontId="1" fillId="27" borderId="13" xfId="0" applyFont="1" applyFill="1" applyBorder="1" applyAlignment="1">
      <alignment wrapText="1"/>
    </xf>
    <xf numFmtId="0" fontId="1" fillId="27" borderId="32" xfId="0" applyFont="1" applyFill="1" applyBorder="1" applyAlignment="1">
      <alignment wrapText="1"/>
    </xf>
    <xf numFmtId="0" fontId="1" fillId="0" borderId="10" xfId="0" applyFont="1" applyFill="1" applyBorder="1" applyAlignment="1">
      <alignment wrapText="1"/>
    </xf>
    <xf numFmtId="0" fontId="0" fillId="0" borderId="10" xfId="0" applyFill="1" applyBorder="1" applyAlignment="1">
      <alignment wrapText="1"/>
    </xf>
    <xf numFmtId="0" fontId="20" fillId="25" borderId="21" xfId="0" applyFont="1" applyFill="1" applyBorder="1" applyAlignment="1">
      <alignment horizontal="center"/>
    </xf>
    <xf numFmtId="0" fontId="20" fillId="25" borderId="27" xfId="0" applyFont="1" applyFill="1" applyBorder="1" applyAlignment="1">
      <alignment horizontal="center"/>
    </xf>
    <xf numFmtId="0" fontId="1" fillId="0" borderId="18" xfId="0" applyFont="1" applyFill="1" applyBorder="1" applyAlignment="1">
      <alignment horizontal="center"/>
    </xf>
    <xf numFmtId="0" fontId="1" fillId="0" borderId="15" xfId="0" applyFont="1" applyFill="1" applyBorder="1" applyAlignment="1">
      <alignment horizontal="center"/>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
  <sheetViews>
    <sheetView tabSelected="1" workbookViewId="0"/>
  </sheetViews>
  <sheetFormatPr defaultRowHeight="12.75" x14ac:dyDescent="0.2"/>
  <cols>
    <col min="1" max="1" width="29.85546875" style="3" bestFit="1" customWidth="1"/>
    <col min="2" max="2" width="41.7109375" style="4" customWidth="1"/>
    <col min="3" max="3" width="18.7109375" style="4" customWidth="1"/>
    <col min="4" max="4" width="16.85546875" style="6" customWidth="1"/>
    <col min="5" max="5" width="22.28515625" style="4" customWidth="1"/>
    <col min="6" max="16384" width="9.140625" style="4"/>
  </cols>
  <sheetData>
    <row r="1" spans="1:4" s="1" customFormat="1" x14ac:dyDescent="0.2">
      <c r="A1" s="54" t="s">
        <v>23</v>
      </c>
      <c r="B1" s="55"/>
      <c r="D1" s="2"/>
    </row>
    <row r="2" spans="1:4" s="1" customFormat="1" x14ac:dyDescent="0.2">
      <c r="A2" s="38"/>
      <c r="B2" s="39"/>
      <c r="D2" s="2"/>
    </row>
    <row r="3" spans="1:4" s="3" customFormat="1" x14ac:dyDescent="0.2">
      <c r="A3" s="37" t="s">
        <v>2</v>
      </c>
      <c r="B3" s="37" t="s">
        <v>3</v>
      </c>
      <c r="C3" s="10" t="s">
        <v>8</v>
      </c>
      <c r="D3" s="11" t="s">
        <v>9</v>
      </c>
    </row>
    <row r="4" spans="1:4" s="3" customFormat="1" x14ac:dyDescent="0.2">
      <c r="A4" s="16"/>
      <c r="D4" s="31"/>
    </row>
    <row r="5" spans="1:4" ht="51" x14ac:dyDescent="0.2">
      <c r="A5" s="16" t="s">
        <v>24</v>
      </c>
      <c r="B5" s="14" t="s">
        <v>22</v>
      </c>
      <c r="C5" s="56" t="s">
        <v>0</v>
      </c>
      <c r="D5" s="9">
        <v>1</v>
      </c>
    </row>
    <row r="6" spans="1:4" x14ac:dyDescent="0.2">
      <c r="A6" s="16"/>
      <c r="C6" s="56" t="s">
        <v>1</v>
      </c>
      <c r="D6" s="9">
        <v>2</v>
      </c>
    </row>
    <row r="7" spans="1:4" x14ac:dyDescent="0.2">
      <c r="A7" s="16"/>
      <c r="D7" s="32"/>
    </row>
    <row r="8" spans="1:4" ht="38.25" x14ac:dyDescent="0.2">
      <c r="A8" s="16" t="s">
        <v>33</v>
      </c>
      <c r="B8" s="14" t="s">
        <v>25</v>
      </c>
      <c r="D8" s="32"/>
    </row>
    <row r="9" spans="1:4" x14ac:dyDescent="0.2">
      <c r="A9" s="16"/>
      <c r="B9" s="14"/>
      <c r="D9" s="32"/>
    </row>
    <row r="10" spans="1:4" ht="25.5" x14ac:dyDescent="0.2">
      <c r="A10" s="16"/>
      <c r="B10" s="14" t="s">
        <v>26</v>
      </c>
      <c r="C10" s="15" t="s">
        <v>27</v>
      </c>
      <c r="D10" s="9">
        <v>1</v>
      </c>
    </row>
    <row r="11" spans="1:4" x14ac:dyDescent="0.2">
      <c r="A11" s="16"/>
      <c r="B11" s="14"/>
      <c r="C11" s="15" t="s">
        <v>28</v>
      </c>
      <c r="D11" s="9">
        <v>2</v>
      </c>
    </row>
    <row r="12" spans="1:4" ht="25.5" x14ac:dyDescent="0.2">
      <c r="A12" s="16"/>
      <c r="B12" s="14" t="s">
        <v>32</v>
      </c>
      <c r="C12" s="15" t="s">
        <v>29</v>
      </c>
      <c r="D12" s="9">
        <v>3</v>
      </c>
    </row>
    <row r="13" spans="1:4" x14ac:dyDescent="0.2">
      <c r="A13" s="16"/>
      <c r="C13" s="15" t="s">
        <v>30</v>
      </c>
      <c r="D13" s="9">
        <v>4</v>
      </c>
    </row>
    <row r="14" spans="1:4" ht="25.5" x14ac:dyDescent="0.2">
      <c r="A14" s="16"/>
      <c r="B14" s="14" t="s">
        <v>31</v>
      </c>
      <c r="D14" s="32"/>
    </row>
    <row r="15" spans="1:4" x14ac:dyDescent="0.2">
      <c r="A15" s="16"/>
      <c r="C15" s="14"/>
      <c r="D15" s="32"/>
    </row>
    <row r="16" spans="1:4" x14ac:dyDescent="0.2">
      <c r="A16" s="16"/>
      <c r="D16" s="32"/>
    </row>
    <row r="17" spans="1:4" ht="38.25" x14ac:dyDescent="0.2">
      <c r="A17" s="16" t="s">
        <v>34</v>
      </c>
      <c r="B17" s="14" t="s">
        <v>115</v>
      </c>
      <c r="D17" s="32"/>
    </row>
    <row r="18" spans="1:4" x14ac:dyDescent="0.2">
      <c r="A18" s="16"/>
      <c r="C18" s="65"/>
      <c r="D18" s="33"/>
    </row>
    <row r="19" spans="1:4" ht="38.25" x14ac:dyDescent="0.2">
      <c r="A19" s="16"/>
      <c r="B19" s="14" t="s">
        <v>35</v>
      </c>
      <c r="C19" s="15" t="s">
        <v>81</v>
      </c>
      <c r="D19" s="8">
        <v>1</v>
      </c>
    </row>
    <row r="20" spans="1:4" x14ac:dyDescent="0.2">
      <c r="A20" s="16"/>
      <c r="B20" s="14"/>
      <c r="C20" s="15" t="s">
        <v>38</v>
      </c>
      <c r="D20" s="8">
        <v>2</v>
      </c>
    </row>
    <row r="21" spans="1:4" ht="38.25" x14ac:dyDescent="0.2">
      <c r="A21" s="16"/>
      <c r="B21" s="14" t="s">
        <v>39</v>
      </c>
      <c r="C21" s="15" t="s">
        <v>37</v>
      </c>
      <c r="D21" s="8">
        <v>3</v>
      </c>
    </row>
    <row r="22" spans="1:4" x14ac:dyDescent="0.2">
      <c r="A22" s="16"/>
      <c r="C22" s="15" t="s">
        <v>36</v>
      </c>
      <c r="D22" s="8">
        <v>4</v>
      </c>
    </row>
    <row r="23" spans="1:4" ht="25.5" x14ac:dyDescent="0.2">
      <c r="A23" s="16"/>
      <c r="B23" s="14" t="s">
        <v>40</v>
      </c>
      <c r="C23" s="15" t="s">
        <v>82</v>
      </c>
      <c r="D23" s="9">
        <v>5</v>
      </c>
    </row>
    <row r="24" spans="1:4" x14ac:dyDescent="0.2">
      <c r="A24" s="16"/>
      <c r="D24" s="32"/>
    </row>
    <row r="25" spans="1:4" ht="25.5" x14ac:dyDescent="0.2">
      <c r="A25" s="16"/>
      <c r="B25" s="14" t="s">
        <v>41</v>
      </c>
      <c r="D25" s="32"/>
    </row>
    <row r="26" spans="1:4" x14ac:dyDescent="0.2">
      <c r="A26" s="16"/>
      <c r="D26" s="32"/>
    </row>
    <row r="27" spans="1:4" ht="25.5" x14ac:dyDescent="0.2">
      <c r="A27" s="16"/>
      <c r="B27" s="14" t="s">
        <v>42</v>
      </c>
      <c r="C27" s="14"/>
      <c r="D27" s="32"/>
    </row>
    <row r="28" spans="1:4" x14ac:dyDescent="0.2">
      <c r="A28" s="16"/>
      <c r="D28" s="32"/>
    </row>
    <row r="29" spans="1:4" ht="25.5" x14ac:dyDescent="0.2">
      <c r="A29" s="16"/>
      <c r="B29" s="14" t="s">
        <v>43</v>
      </c>
      <c r="D29" s="32"/>
    </row>
    <row r="30" spans="1:4" x14ac:dyDescent="0.2">
      <c r="A30" s="16"/>
      <c r="D30" s="32"/>
    </row>
    <row r="31" spans="1:4" ht="38.25" x14ac:dyDescent="0.2">
      <c r="A31" s="16"/>
      <c r="B31" s="14" t="s">
        <v>44</v>
      </c>
      <c r="D31" s="32"/>
    </row>
    <row r="32" spans="1:4" x14ac:dyDescent="0.2">
      <c r="A32" s="16"/>
      <c r="D32" s="32"/>
    </row>
    <row r="33" spans="1:4" ht="51" x14ac:dyDescent="0.2">
      <c r="A33" s="16"/>
      <c r="B33" s="14" t="s">
        <v>45</v>
      </c>
      <c r="D33" s="32"/>
    </row>
    <row r="34" spans="1:4" x14ac:dyDescent="0.2">
      <c r="A34" s="16"/>
      <c r="D34" s="32"/>
    </row>
    <row r="35" spans="1:4" ht="38.25" x14ac:dyDescent="0.2">
      <c r="A35" s="16" t="s">
        <v>11</v>
      </c>
      <c r="B35" s="14" t="s">
        <v>112</v>
      </c>
      <c r="D35" s="32"/>
    </row>
    <row r="36" spans="1:4" x14ac:dyDescent="0.2">
      <c r="A36" s="16"/>
      <c r="D36" s="32"/>
    </row>
    <row r="37" spans="1:4" x14ac:dyDescent="0.2">
      <c r="A37" s="16"/>
      <c r="B37" s="14" t="s">
        <v>105</v>
      </c>
      <c r="C37" s="15" t="s">
        <v>46</v>
      </c>
      <c r="D37" s="8">
        <v>1</v>
      </c>
    </row>
    <row r="38" spans="1:4" x14ac:dyDescent="0.2">
      <c r="A38" s="16"/>
      <c r="C38" s="15" t="s">
        <v>47</v>
      </c>
      <c r="D38" s="8">
        <v>2</v>
      </c>
    </row>
    <row r="39" spans="1:4" x14ac:dyDescent="0.2">
      <c r="A39" s="16"/>
      <c r="B39" s="14"/>
      <c r="C39" s="15" t="s">
        <v>48</v>
      </c>
      <c r="D39" s="8">
        <v>3</v>
      </c>
    </row>
    <row r="40" spans="1:4" x14ac:dyDescent="0.2">
      <c r="A40" s="16"/>
      <c r="C40" s="15" t="s">
        <v>49</v>
      </c>
      <c r="D40" s="8">
        <v>4</v>
      </c>
    </row>
    <row r="41" spans="1:4" x14ac:dyDescent="0.2">
      <c r="A41" s="16"/>
      <c r="D41" s="32"/>
    </row>
    <row r="42" spans="1:4" x14ac:dyDescent="0.2">
      <c r="A42" s="34"/>
      <c r="B42" s="14" t="s">
        <v>106</v>
      </c>
      <c r="C42" s="15" t="s">
        <v>50</v>
      </c>
      <c r="D42" s="8">
        <v>1</v>
      </c>
    </row>
    <row r="43" spans="1:4" x14ac:dyDescent="0.2">
      <c r="A43" s="16"/>
      <c r="C43" s="15" t="s">
        <v>51</v>
      </c>
      <c r="D43" s="8">
        <v>2</v>
      </c>
    </row>
    <row r="44" spans="1:4" x14ac:dyDescent="0.2">
      <c r="A44" s="16"/>
      <c r="B44" s="14"/>
      <c r="C44" s="15" t="s">
        <v>52</v>
      </c>
      <c r="D44" s="8">
        <v>3</v>
      </c>
    </row>
    <row r="45" spans="1:4" x14ac:dyDescent="0.2">
      <c r="A45" s="35"/>
      <c r="C45" s="15" t="s">
        <v>53</v>
      </c>
      <c r="D45" s="8">
        <v>4</v>
      </c>
    </row>
    <row r="46" spans="1:4" x14ac:dyDescent="0.2">
      <c r="A46" s="35"/>
      <c r="B46" s="14"/>
      <c r="C46" s="15" t="s">
        <v>54</v>
      </c>
      <c r="D46" s="9">
        <v>5</v>
      </c>
    </row>
    <row r="47" spans="1:4" x14ac:dyDescent="0.2">
      <c r="A47" s="35"/>
      <c r="D47" s="36"/>
    </row>
    <row r="48" spans="1:4" ht="25.5" x14ac:dyDescent="0.2">
      <c r="A48" s="16"/>
      <c r="B48" s="14" t="s">
        <v>117</v>
      </c>
      <c r="C48" s="7" t="s">
        <v>15</v>
      </c>
      <c r="D48" s="8">
        <v>1</v>
      </c>
    </row>
    <row r="49" spans="1:5" x14ac:dyDescent="0.2">
      <c r="A49" s="16"/>
      <c r="C49" s="7" t="s">
        <v>5</v>
      </c>
      <c r="D49" s="8">
        <v>2</v>
      </c>
    </row>
    <row r="50" spans="1:5" ht="25.5" x14ac:dyDescent="0.2">
      <c r="A50" s="16"/>
      <c r="C50" s="7" t="s">
        <v>4</v>
      </c>
      <c r="D50" s="8">
        <v>3</v>
      </c>
    </row>
    <row r="51" spans="1:5" x14ac:dyDescent="0.2">
      <c r="A51" s="16"/>
      <c r="C51" s="7" t="s">
        <v>14</v>
      </c>
      <c r="D51" s="8">
        <v>4</v>
      </c>
    </row>
    <row r="52" spans="1:5" ht="38.25" x14ac:dyDescent="0.2">
      <c r="A52" s="16"/>
      <c r="C52" s="7" t="s">
        <v>13</v>
      </c>
      <c r="D52" s="8">
        <v>5</v>
      </c>
    </row>
    <row r="53" spans="1:5" x14ac:dyDescent="0.2">
      <c r="A53" s="16"/>
      <c r="C53" s="7" t="s">
        <v>12</v>
      </c>
      <c r="D53" s="8">
        <v>6</v>
      </c>
    </row>
    <row r="54" spans="1:5" ht="25.5" x14ac:dyDescent="0.2">
      <c r="A54" s="16"/>
      <c r="C54" s="7" t="s">
        <v>16</v>
      </c>
      <c r="D54" s="8">
        <v>7</v>
      </c>
    </row>
    <row r="55" spans="1:5" ht="25.5" x14ac:dyDescent="0.2">
      <c r="A55" s="16"/>
      <c r="C55" s="15" t="s">
        <v>10</v>
      </c>
      <c r="D55" s="96">
        <v>8</v>
      </c>
      <c r="E55" s="14"/>
    </row>
    <row r="56" spans="1:5" x14ac:dyDescent="0.2">
      <c r="A56" s="16"/>
      <c r="D56" s="33"/>
    </row>
    <row r="57" spans="1:5" x14ac:dyDescent="0.2">
      <c r="A57" s="16"/>
      <c r="B57" s="14" t="s">
        <v>132</v>
      </c>
      <c r="C57" s="7" t="s">
        <v>7</v>
      </c>
      <c r="D57" s="8">
        <v>1</v>
      </c>
    </row>
    <row r="58" spans="1:5" x14ac:dyDescent="0.2">
      <c r="A58" s="16"/>
      <c r="C58" s="7" t="s">
        <v>6</v>
      </c>
      <c r="D58" s="8">
        <v>2</v>
      </c>
    </row>
    <row r="59" spans="1:5" ht="25.5" x14ac:dyDescent="0.2">
      <c r="A59" s="16"/>
      <c r="C59" s="15" t="s">
        <v>10</v>
      </c>
      <c r="D59" s="8">
        <v>3</v>
      </c>
    </row>
    <row r="60" spans="1:5" x14ac:dyDescent="0.2">
      <c r="A60" s="16"/>
      <c r="D60" s="33"/>
    </row>
    <row r="61" spans="1:5" ht="25.5" x14ac:dyDescent="0.2">
      <c r="A61" s="16"/>
      <c r="B61" s="14" t="s">
        <v>118</v>
      </c>
      <c r="C61" s="15" t="s">
        <v>55</v>
      </c>
      <c r="D61" s="8">
        <v>1</v>
      </c>
    </row>
    <row r="62" spans="1:5" ht="38.25" x14ac:dyDescent="0.2">
      <c r="A62" s="16"/>
      <c r="C62" s="15" t="s">
        <v>56</v>
      </c>
      <c r="D62" s="8">
        <v>2</v>
      </c>
    </row>
    <row r="63" spans="1:5" ht="25.5" x14ac:dyDescent="0.2">
      <c r="A63" s="16"/>
      <c r="B63" s="14"/>
      <c r="C63" s="15" t="s">
        <v>57</v>
      </c>
      <c r="D63" s="8">
        <v>3</v>
      </c>
    </row>
    <row r="64" spans="1:5" ht="38.25" x14ac:dyDescent="0.2">
      <c r="A64" s="16"/>
      <c r="C64" s="15" t="s">
        <v>58</v>
      </c>
      <c r="D64" s="8">
        <v>4</v>
      </c>
    </row>
    <row r="65" spans="1:4" ht="25.5" x14ac:dyDescent="0.2">
      <c r="A65" s="16"/>
      <c r="B65" s="14"/>
      <c r="C65" s="15" t="s">
        <v>59</v>
      </c>
      <c r="D65" s="9">
        <v>5</v>
      </c>
    </row>
    <row r="66" spans="1:4" x14ac:dyDescent="0.2">
      <c r="A66" s="16"/>
      <c r="D66" s="32"/>
    </row>
    <row r="67" spans="1:4" x14ac:dyDescent="0.2">
      <c r="A67" s="16"/>
      <c r="B67" s="14" t="s">
        <v>109</v>
      </c>
      <c r="C67" s="15" t="s">
        <v>62</v>
      </c>
      <c r="D67" s="8">
        <v>1</v>
      </c>
    </row>
    <row r="68" spans="1:4" x14ac:dyDescent="0.2">
      <c r="A68" s="16"/>
      <c r="B68" s="14"/>
      <c r="C68" s="15" t="s">
        <v>61</v>
      </c>
      <c r="D68" s="8">
        <v>2</v>
      </c>
    </row>
    <row r="69" spans="1:4" ht="25.5" x14ac:dyDescent="0.2">
      <c r="A69" s="16"/>
      <c r="B69" s="14"/>
      <c r="C69" s="15" t="s">
        <v>60</v>
      </c>
      <c r="D69" s="8">
        <v>3</v>
      </c>
    </row>
    <row r="70" spans="1:4" x14ac:dyDescent="0.2">
      <c r="A70" s="16"/>
      <c r="B70" s="14"/>
      <c r="C70" s="14"/>
      <c r="D70" s="32"/>
    </row>
    <row r="71" spans="1:4" x14ac:dyDescent="0.2">
      <c r="A71" s="16"/>
      <c r="B71" s="14" t="s">
        <v>119</v>
      </c>
      <c r="C71" s="15" t="s">
        <v>63</v>
      </c>
      <c r="D71" s="8">
        <v>1</v>
      </c>
    </row>
    <row r="72" spans="1:4" x14ac:dyDescent="0.2">
      <c r="A72" s="16"/>
      <c r="B72" s="14" t="s">
        <v>125</v>
      </c>
      <c r="C72" s="15" t="s">
        <v>64</v>
      </c>
      <c r="D72" s="8">
        <v>1</v>
      </c>
    </row>
    <row r="73" spans="1:4" x14ac:dyDescent="0.2">
      <c r="A73" s="16"/>
      <c r="B73" s="14"/>
      <c r="C73" s="15" t="s">
        <v>65</v>
      </c>
      <c r="D73" s="8">
        <v>1</v>
      </c>
    </row>
    <row r="74" spans="1:4" x14ac:dyDescent="0.2">
      <c r="A74" s="16"/>
      <c r="B74" s="14"/>
      <c r="C74" s="15" t="s">
        <v>66</v>
      </c>
      <c r="D74" s="8">
        <v>1</v>
      </c>
    </row>
    <row r="75" spans="1:4" x14ac:dyDescent="0.2">
      <c r="A75" s="16"/>
      <c r="B75" s="14"/>
      <c r="C75" s="15" t="s">
        <v>67</v>
      </c>
      <c r="D75" s="8">
        <v>1</v>
      </c>
    </row>
    <row r="76" spans="1:4" x14ac:dyDescent="0.2">
      <c r="A76" s="98"/>
      <c r="B76" s="99"/>
      <c r="C76" s="99"/>
      <c r="D76" s="100"/>
    </row>
  </sheetData>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2"/>
  <sheetViews>
    <sheetView zoomScaleNormal="100" workbookViewId="0">
      <pane ySplit="3" topLeftCell="A4" activePane="bottomLeft" state="frozen"/>
      <selection pane="bottomLeft" activeCell="A4" sqref="A4"/>
    </sheetView>
  </sheetViews>
  <sheetFormatPr defaultColWidth="24.42578125" defaultRowHeight="12.75" x14ac:dyDescent="0.2"/>
  <cols>
    <col min="1" max="1" width="49.42578125" style="13" bestFit="1" customWidth="1"/>
    <col min="2" max="2" width="24.42578125" style="13"/>
    <col min="3" max="3" width="30.42578125" style="13" customWidth="1"/>
    <col min="4" max="4" width="35.7109375" style="13" customWidth="1"/>
    <col min="5" max="5" width="26.85546875" style="13" customWidth="1"/>
    <col min="6" max="10" width="24.42578125" style="13"/>
    <col min="11" max="11" width="39.85546875" style="13" customWidth="1"/>
    <col min="12" max="12" width="42.7109375" style="13" customWidth="1"/>
    <col min="13" max="14" width="24.42578125" style="13"/>
    <col min="15" max="15" width="38.140625" style="13" customWidth="1"/>
    <col min="16" max="16" width="16.140625" style="103" customWidth="1"/>
    <col min="17" max="17" width="24.42578125" style="13"/>
    <col min="18" max="18" width="16.140625" style="103" customWidth="1"/>
    <col min="19" max="19" width="41.42578125" style="13" customWidth="1"/>
    <col min="20" max="20" width="24.42578125" style="13"/>
    <col min="21" max="25" width="18.85546875" style="109" customWidth="1"/>
  </cols>
  <sheetData>
    <row r="1" spans="1:25" s="50" customFormat="1" x14ac:dyDescent="0.2">
      <c r="A1" s="54" t="s">
        <v>68</v>
      </c>
      <c r="B1" s="57" t="s">
        <v>124</v>
      </c>
      <c r="C1" s="57"/>
      <c r="D1" s="57"/>
      <c r="E1" s="57" t="s">
        <v>115</v>
      </c>
      <c r="F1" s="57"/>
      <c r="G1" s="57"/>
      <c r="H1" s="57"/>
      <c r="I1" s="57"/>
      <c r="J1" s="57"/>
      <c r="K1" s="57"/>
      <c r="L1" s="57"/>
      <c r="M1" s="57" t="s">
        <v>113</v>
      </c>
      <c r="N1" s="57"/>
      <c r="O1" s="57"/>
      <c r="P1" s="104"/>
      <c r="Q1" s="105"/>
      <c r="R1" s="104"/>
      <c r="S1" s="57"/>
      <c r="T1" s="57"/>
      <c r="U1" s="19"/>
      <c r="V1" s="19"/>
      <c r="W1" s="19"/>
      <c r="X1" s="19"/>
      <c r="Y1" s="90"/>
    </row>
    <row r="2" spans="1:25" s="17" customFormat="1" ht="51" x14ac:dyDescent="0.2">
      <c r="A2" s="15" t="s">
        <v>22</v>
      </c>
      <c r="B2" s="15" t="s">
        <v>26</v>
      </c>
      <c r="C2" s="58" t="s">
        <v>32</v>
      </c>
      <c r="D2" s="58" t="s">
        <v>31</v>
      </c>
      <c r="E2" s="58" t="s">
        <v>35</v>
      </c>
      <c r="F2" s="58" t="s">
        <v>39</v>
      </c>
      <c r="G2" s="58" t="s">
        <v>40</v>
      </c>
      <c r="H2" s="58" t="s">
        <v>41</v>
      </c>
      <c r="I2" s="58" t="s">
        <v>42</v>
      </c>
      <c r="J2" s="58" t="s">
        <v>43</v>
      </c>
      <c r="K2" s="15" t="s">
        <v>44</v>
      </c>
      <c r="L2" s="58" t="s">
        <v>45</v>
      </c>
      <c r="M2" s="58" t="s">
        <v>105</v>
      </c>
      <c r="N2" s="58" t="s">
        <v>106</v>
      </c>
      <c r="O2" s="58" t="s">
        <v>116</v>
      </c>
      <c r="P2" s="101" t="s">
        <v>120</v>
      </c>
      <c r="Q2" s="58" t="s">
        <v>132</v>
      </c>
      <c r="R2" s="101" t="s">
        <v>120</v>
      </c>
      <c r="S2" s="15" t="s">
        <v>118</v>
      </c>
      <c r="T2" s="58" t="s">
        <v>109</v>
      </c>
      <c r="U2" s="106" t="s">
        <v>123</v>
      </c>
      <c r="V2" s="106"/>
      <c r="W2" s="107"/>
      <c r="X2" s="108"/>
      <c r="Y2" s="110"/>
    </row>
    <row r="3" spans="1:25" s="17" customFormat="1" ht="115.5" thickBot="1" x14ac:dyDescent="0.25">
      <c r="A3" s="51" t="s">
        <v>74</v>
      </c>
      <c r="B3" s="51" t="s">
        <v>75</v>
      </c>
      <c r="C3" s="51" t="s">
        <v>75</v>
      </c>
      <c r="D3" s="51" t="s">
        <v>75</v>
      </c>
      <c r="E3" s="51" t="s">
        <v>80</v>
      </c>
      <c r="F3" s="51" t="s">
        <v>80</v>
      </c>
      <c r="G3" s="51" t="s">
        <v>80</v>
      </c>
      <c r="H3" s="51" t="s">
        <v>80</v>
      </c>
      <c r="I3" s="51" t="s">
        <v>80</v>
      </c>
      <c r="J3" s="51" t="s">
        <v>80</v>
      </c>
      <c r="K3" s="51" t="s">
        <v>80</v>
      </c>
      <c r="L3" s="51" t="s">
        <v>80</v>
      </c>
      <c r="M3" s="51" t="s">
        <v>76</v>
      </c>
      <c r="N3" s="51" t="s">
        <v>77</v>
      </c>
      <c r="O3" s="51" t="s">
        <v>131</v>
      </c>
      <c r="P3" s="102" t="s">
        <v>121</v>
      </c>
      <c r="Q3" s="51" t="s">
        <v>122</v>
      </c>
      <c r="R3" s="102" t="s">
        <v>121</v>
      </c>
      <c r="S3" s="51" t="s">
        <v>78</v>
      </c>
      <c r="T3" s="51" t="s">
        <v>79</v>
      </c>
      <c r="U3" s="111" t="s">
        <v>126</v>
      </c>
      <c r="V3" s="112" t="s">
        <v>127</v>
      </c>
      <c r="W3" s="112" t="s">
        <v>128</v>
      </c>
      <c r="X3" s="112" t="s">
        <v>129</v>
      </c>
      <c r="Y3" s="113" t="s">
        <v>130</v>
      </c>
    </row>
    <row r="4" spans="1:25" s="20" customFormat="1" x14ac:dyDescent="0.2">
      <c r="A4" s="22"/>
      <c r="B4" s="22"/>
      <c r="C4" s="22"/>
      <c r="D4" s="22"/>
      <c r="E4" s="22"/>
      <c r="F4" s="22"/>
      <c r="G4" s="22"/>
      <c r="H4" s="22"/>
      <c r="I4" s="22"/>
      <c r="J4" s="22"/>
      <c r="K4" s="22"/>
      <c r="L4" s="22"/>
      <c r="M4" s="22"/>
      <c r="N4" s="22"/>
      <c r="O4" s="22"/>
      <c r="P4" s="103"/>
      <c r="Q4" s="22"/>
      <c r="R4" s="103"/>
      <c r="S4" s="22"/>
      <c r="T4" s="22"/>
      <c r="U4" s="109"/>
      <c r="V4" s="109"/>
      <c r="W4" s="109"/>
      <c r="X4" s="109"/>
      <c r="Y4" s="109"/>
    </row>
    <row r="5" spans="1:25" s="20" customFormat="1" x14ac:dyDescent="0.2">
      <c r="A5" s="22"/>
      <c r="B5" s="22"/>
      <c r="C5" s="22"/>
      <c r="D5" s="22"/>
      <c r="E5" s="22"/>
      <c r="F5" s="22"/>
      <c r="G5" s="22"/>
      <c r="H5" s="22"/>
      <c r="I5" s="22"/>
      <c r="J5" s="22"/>
      <c r="K5" s="22"/>
      <c r="L5" s="22"/>
      <c r="M5" s="22"/>
      <c r="N5" s="22"/>
      <c r="O5" s="22"/>
      <c r="P5" s="103"/>
      <c r="Q5" s="22"/>
      <c r="R5" s="103"/>
      <c r="S5" s="22"/>
      <c r="T5" s="22"/>
      <c r="U5" s="109"/>
      <c r="V5" s="109"/>
      <c r="W5" s="109"/>
      <c r="X5" s="109"/>
      <c r="Y5" s="109"/>
    </row>
    <row r="6" spans="1:25" s="20" customFormat="1" x14ac:dyDescent="0.2">
      <c r="A6" s="22"/>
      <c r="B6" s="22"/>
      <c r="C6" s="22"/>
      <c r="D6" s="22"/>
      <c r="E6" s="22"/>
      <c r="F6" s="22"/>
      <c r="G6" s="22"/>
      <c r="H6" s="22"/>
      <c r="I6" s="22"/>
      <c r="J6" s="22"/>
      <c r="K6" s="22"/>
      <c r="L6" s="22"/>
      <c r="M6" s="22"/>
      <c r="N6" s="22"/>
      <c r="O6" s="22"/>
      <c r="P6" s="103"/>
      <c r="Q6" s="22"/>
      <c r="R6" s="103"/>
      <c r="S6" s="22"/>
      <c r="T6" s="22"/>
      <c r="U6" s="109"/>
      <c r="V6" s="109"/>
      <c r="W6" s="109"/>
      <c r="X6" s="109"/>
      <c r="Y6" s="109"/>
    </row>
    <row r="7" spans="1:25" s="20" customFormat="1" x14ac:dyDescent="0.2">
      <c r="A7" s="22"/>
      <c r="B7" s="22"/>
      <c r="C7" s="22"/>
      <c r="D7" s="22"/>
      <c r="E7" s="22"/>
      <c r="F7" s="22"/>
      <c r="G7" s="22"/>
      <c r="H7" s="22"/>
      <c r="I7" s="22"/>
      <c r="J7" s="22"/>
      <c r="K7" s="22"/>
      <c r="L7" s="22"/>
      <c r="M7" s="22"/>
      <c r="N7" s="22"/>
      <c r="O7" s="22"/>
      <c r="P7" s="103"/>
      <c r="Q7" s="22"/>
      <c r="R7" s="103"/>
      <c r="S7" s="22"/>
      <c r="T7" s="22"/>
      <c r="U7" s="109"/>
      <c r="V7" s="109"/>
      <c r="W7" s="109"/>
      <c r="X7" s="109"/>
      <c r="Y7" s="109"/>
    </row>
    <row r="8" spans="1:25" s="20" customFormat="1" x14ac:dyDescent="0.2">
      <c r="A8" s="22"/>
      <c r="B8" s="22"/>
      <c r="C8" s="22"/>
      <c r="D8" s="22"/>
      <c r="E8" s="22"/>
      <c r="F8" s="22"/>
      <c r="G8" s="22"/>
      <c r="H8" s="22"/>
      <c r="I8" s="22"/>
      <c r="J8" s="22"/>
      <c r="K8" s="22"/>
      <c r="L8" s="22"/>
      <c r="M8" s="22"/>
      <c r="N8" s="22"/>
      <c r="O8" s="22"/>
      <c r="P8" s="103"/>
      <c r="Q8" s="22"/>
      <c r="R8" s="103"/>
      <c r="S8" s="22"/>
      <c r="T8" s="22"/>
      <c r="U8" s="109"/>
      <c r="V8" s="109"/>
      <c r="W8" s="109"/>
      <c r="X8" s="109"/>
      <c r="Y8" s="109"/>
    </row>
    <row r="9" spans="1:25" s="20" customFormat="1" x14ac:dyDescent="0.2">
      <c r="A9" s="22"/>
      <c r="B9" s="22"/>
      <c r="C9" s="22"/>
      <c r="D9" s="22"/>
      <c r="E9" s="22"/>
      <c r="F9" s="22"/>
      <c r="G9" s="22"/>
      <c r="H9" s="22"/>
      <c r="I9" s="22"/>
      <c r="J9" s="22"/>
      <c r="K9" s="22"/>
      <c r="L9" s="22"/>
      <c r="M9" s="22"/>
      <c r="N9" s="22"/>
      <c r="O9" s="22"/>
      <c r="P9" s="103"/>
      <c r="Q9" s="22"/>
      <c r="R9" s="103"/>
      <c r="S9" s="22"/>
      <c r="T9" s="22"/>
      <c r="U9" s="109"/>
      <c r="V9" s="109"/>
      <c r="W9" s="109"/>
      <c r="X9" s="109"/>
      <c r="Y9" s="109"/>
    </row>
    <row r="10" spans="1:25" s="20" customFormat="1" x14ac:dyDescent="0.2">
      <c r="A10" s="22"/>
      <c r="B10" s="22"/>
      <c r="C10" s="22"/>
      <c r="D10" s="22"/>
      <c r="E10" s="22"/>
      <c r="F10" s="22"/>
      <c r="G10" s="22"/>
      <c r="H10" s="22"/>
      <c r="I10" s="22"/>
      <c r="J10" s="22"/>
      <c r="K10" s="22"/>
      <c r="L10" s="22"/>
      <c r="M10" s="22"/>
      <c r="N10" s="22"/>
      <c r="O10" s="22"/>
      <c r="P10" s="103"/>
      <c r="Q10" s="22"/>
      <c r="R10" s="103"/>
      <c r="S10" s="22"/>
      <c r="T10" s="22"/>
      <c r="U10" s="109"/>
      <c r="V10" s="109"/>
      <c r="W10" s="109"/>
      <c r="X10" s="109"/>
      <c r="Y10" s="109"/>
    </row>
    <row r="11" spans="1:25" s="20" customFormat="1" x14ac:dyDescent="0.2">
      <c r="A11" s="22"/>
      <c r="B11" s="22"/>
      <c r="C11" s="22"/>
      <c r="D11" s="22"/>
      <c r="E11" s="22"/>
      <c r="F11" s="22"/>
      <c r="G11" s="22"/>
      <c r="H11" s="22"/>
      <c r="I11" s="22"/>
      <c r="J11" s="22"/>
      <c r="K11" s="22"/>
      <c r="L11" s="22"/>
      <c r="M11" s="22"/>
      <c r="N11" s="22"/>
      <c r="O11" s="22"/>
      <c r="P11" s="103"/>
      <c r="Q11" s="22"/>
      <c r="R11" s="103"/>
      <c r="S11" s="22"/>
      <c r="T11" s="22"/>
      <c r="U11" s="109"/>
      <c r="V11" s="109"/>
      <c r="W11" s="109"/>
      <c r="X11" s="109"/>
      <c r="Y11" s="109"/>
    </row>
    <row r="12" spans="1:25" s="20" customFormat="1" x14ac:dyDescent="0.2">
      <c r="A12" s="22"/>
      <c r="B12" s="22"/>
      <c r="C12" s="22"/>
      <c r="D12" s="22"/>
      <c r="E12" s="22"/>
      <c r="F12" s="22"/>
      <c r="G12" s="22"/>
      <c r="H12" s="22"/>
      <c r="I12" s="22"/>
      <c r="J12" s="22"/>
      <c r="K12" s="22"/>
      <c r="L12" s="22"/>
      <c r="M12" s="22"/>
      <c r="N12" s="22"/>
      <c r="O12" s="22"/>
      <c r="P12" s="103"/>
      <c r="Q12" s="22"/>
      <c r="R12" s="103"/>
      <c r="S12" s="22"/>
      <c r="T12" s="22"/>
      <c r="U12" s="109"/>
      <c r="V12" s="109"/>
      <c r="W12" s="109"/>
      <c r="X12" s="109"/>
      <c r="Y12" s="109"/>
    </row>
    <row r="13" spans="1:25" s="20" customFormat="1" x14ac:dyDescent="0.2">
      <c r="A13" s="22"/>
      <c r="B13" s="22"/>
      <c r="C13" s="22"/>
      <c r="D13" s="22"/>
      <c r="E13" s="22"/>
      <c r="F13" s="22"/>
      <c r="G13" s="22"/>
      <c r="H13" s="22"/>
      <c r="I13" s="22"/>
      <c r="J13" s="22"/>
      <c r="K13" s="22"/>
      <c r="L13" s="22"/>
      <c r="M13" s="22"/>
      <c r="N13" s="22"/>
      <c r="O13" s="22"/>
      <c r="P13" s="103"/>
      <c r="Q13" s="22"/>
      <c r="R13" s="103"/>
      <c r="S13" s="22"/>
      <c r="T13" s="22"/>
      <c r="U13" s="109"/>
      <c r="V13" s="109"/>
      <c r="W13" s="109"/>
      <c r="X13" s="109"/>
      <c r="Y13" s="109"/>
    </row>
    <row r="14" spans="1:25" s="20" customFormat="1" x14ac:dyDescent="0.2">
      <c r="A14" s="22"/>
      <c r="B14" s="22"/>
      <c r="C14" s="22"/>
      <c r="D14" s="22"/>
      <c r="E14" s="22"/>
      <c r="F14" s="22"/>
      <c r="G14" s="22"/>
      <c r="H14" s="22"/>
      <c r="I14" s="22"/>
      <c r="J14" s="22"/>
      <c r="K14" s="22"/>
      <c r="L14" s="22"/>
      <c r="M14" s="22"/>
      <c r="N14" s="22"/>
      <c r="O14" s="22"/>
      <c r="P14" s="103"/>
      <c r="Q14" s="22"/>
      <c r="R14" s="103"/>
      <c r="S14" s="22"/>
      <c r="T14" s="22"/>
      <c r="U14" s="109"/>
      <c r="V14" s="109"/>
      <c r="W14" s="109"/>
      <c r="X14" s="109"/>
      <c r="Y14" s="109"/>
    </row>
    <row r="15" spans="1:25" s="20" customFormat="1" x14ac:dyDescent="0.2">
      <c r="A15" s="22"/>
      <c r="B15" s="22"/>
      <c r="C15" s="22"/>
      <c r="D15" s="22"/>
      <c r="E15" s="22"/>
      <c r="F15" s="22"/>
      <c r="G15" s="22"/>
      <c r="H15" s="22"/>
      <c r="I15" s="22"/>
      <c r="J15" s="22"/>
      <c r="K15" s="22"/>
      <c r="L15" s="22"/>
      <c r="M15" s="22"/>
      <c r="N15" s="22"/>
      <c r="O15" s="22"/>
      <c r="P15" s="103"/>
      <c r="Q15" s="22"/>
      <c r="R15" s="103"/>
      <c r="S15" s="22"/>
      <c r="T15" s="22"/>
      <c r="U15" s="109"/>
      <c r="V15" s="109"/>
      <c r="W15" s="109"/>
      <c r="X15" s="109"/>
      <c r="Y15" s="109"/>
    </row>
    <row r="16" spans="1:25" s="20" customFormat="1" x14ac:dyDescent="0.2">
      <c r="A16" s="22"/>
      <c r="B16" s="22"/>
      <c r="C16" s="22"/>
      <c r="D16" s="22"/>
      <c r="E16" s="22"/>
      <c r="F16" s="22"/>
      <c r="G16" s="22"/>
      <c r="H16" s="22"/>
      <c r="I16" s="22"/>
      <c r="J16" s="22"/>
      <c r="K16" s="22"/>
      <c r="L16" s="22"/>
      <c r="M16" s="22"/>
      <c r="N16" s="22"/>
      <c r="O16" s="22"/>
      <c r="P16" s="103"/>
      <c r="Q16" s="22"/>
      <c r="R16" s="103"/>
      <c r="S16" s="22"/>
      <c r="T16" s="22"/>
      <c r="U16" s="109"/>
      <c r="V16" s="109"/>
      <c r="W16" s="109"/>
      <c r="X16" s="109"/>
      <c r="Y16" s="109"/>
    </row>
    <row r="17" spans="1:25" s="20" customFormat="1" x14ac:dyDescent="0.2">
      <c r="A17" s="22"/>
      <c r="B17" s="22"/>
      <c r="C17" s="22"/>
      <c r="D17" s="22"/>
      <c r="E17" s="22"/>
      <c r="F17" s="22"/>
      <c r="G17" s="22"/>
      <c r="H17" s="22"/>
      <c r="I17" s="22"/>
      <c r="J17" s="22"/>
      <c r="K17" s="22"/>
      <c r="L17" s="22"/>
      <c r="M17" s="22"/>
      <c r="N17" s="22"/>
      <c r="O17" s="22"/>
      <c r="P17" s="103"/>
      <c r="Q17" s="22"/>
      <c r="R17" s="103"/>
      <c r="S17" s="22"/>
      <c r="T17" s="22"/>
      <c r="U17" s="109"/>
      <c r="V17" s="109"/>
      <c r="W17" s="109"/>
      <c r="X17" s="109"/>
      <c r="Y17" s="109"/>
    </row>
    <row r="18" spans="1:25" s="20" customFormat="1" x14ac:dyDescent="0.2">
      <c r="A18" s="22"/>
      <c r="B18" s="22"/>
      <c r="C18" s="22"/>
      <c r="D18" s="22"/>
      <c r="E18" s="22"/>
      <c r="F18" s="22"/>
      <c r="G18" s="22"/>
      <c r="H18" s="22"/>
      <c r="I18" s="22"/>
      <c r="J18" s="22"/>
      <c r="K18" s="22"/>
      <c r="L18" s="22"/>
      <c r="M18" s="22"/>
      <c r="N18" s="22"/>
      <c r="O18" s="22"/>
      <c r="P18" s="103"/>
      <c r="Q18" s="22"/>
      <c r="R18" s="103"/>
      <c r="S18" s="22"/>
      <c r="T18" s="22"/>
      <c r="U18" s="109"/>
      <c r="V18" s="109"/>
      <c r="W18" s="109"/>
      <c r="X18" s="109"/>
      <c r="Y18" s="109"/>
    </row>
    <row r="19" spans="1:25" s="20" customFormat="1" x14ac:dyDescent="0.2">
      <c r="A19" s="22"/>
      <c r="B19" s="22"/>
      <c r="C19" s="22"/>
      <c r="D19" s="22"/>
      <c r="E19" s="22"/>
      <c r="F19" s="22"/>
      <c r="G19" s="22"/>
      <c r="H19" s="22"/>
      <c r="I19" s="22"/>
      <c r="J19" s="22"/>
      <c r="K19" s="22"/>
      <c r="L19" s="22"/>
      <c r="M19" s="22"/>
      <c r="N19" s="22"/>
      <c r="O19" s="22"/>
      <c r="P19" s="103"/>
      <c r="Q19" s="22"/>
      <c r="R19" s="103"/>
      <c r="S19" s="22"/>
      <c r="T19" s="22"/>
      <c r="U19" s="109"/>
      <c r="V19" s="109"/>
      <c r="W19" s="109"/>
      <c r="X19" s="109"/>
      <c r="Y19" s="109"/>
    </row>
    <row r="20" spans="1:25" s="20" customFormat="1" x14ac:dyDescent="0.2">
      <c r="A20" s="22"/>
      <c r="B20" s="22"/>
      <c r="C20" s="22"/>
      <c r="D20" s="22"/>
      <c r="E20" s="22"/>
      <c r="F20" s="22"/>
      <c r="G20" s="22"/>
      <c r="H20" s="22"/>
      <c r="I20" s="22"/>
      <c r="J20" s="22"/>
      <c r="K20" s="22"/>
      <c r="L20" s="22"/>
      <c r="M20" s="22"/>
      <c r="N20" s="22"/>
      <c r="O20" s="22"/>
      <c r="P20" s="103"/>
      <c r="Q20" s="22"/>
      <c r="R20" s="103"/>
      <c r="S20" s="22"/>
      <c r="T20" s="22"/>
      <c r="U20" s="109"/>
      <c r="V20" s="109"/>
      <c r="W20" s="109"/>
      <c r="X20" s="109"/>
      <c r="Y20" s="109"/>
    </row>
    <row r="21" spans="1:25" s="20" customFormat="1" x14ac:dyDescent="0.2">
      <c r="A21" s="22"/>
      <c r="B21" s="22"/>
      <c r="C21" s="22"/>
      <c r="D21" s="22"/>
      <c r="E21" s="22"/>
      <c r="F21" s="22"/>
      <c r="G21" s="22"/>
      <c r="H21" s="22"/>
      <c r="I21" s="22"/>
      <c r="J21" s="22"/>
      <c r="K21" s="22"/>
      <c r="L21" s="22"/>
      <c r="M21" s="22"/>
      <c r="N21" s="22"/>
      <c r="O21" s="22"/>
      <c r="P21" s="103"/>
      <c r="Q21" s="22"/>
      <c r="R21" s="103"/>
      <c r="S21" s="22"/>
      <c r="T21" s="22"/>
      <c r="U21" s="109"/>
      <c r="V21" s="109"/>
      <c r="W21" s="109"/>
      <c r="X21" s="109"/>
      <c r="Y21" s="109"/>
    </row>
    <row r="22" spans="1:25" s="20" customFormat="1" x14ac:dyDescent="0.2">
      <c r="A22" s="22"/>
      <c r="B22" s="22"/>
      <c r="C22" s="22"/>
      <c r="D22" s="22"/>
      <c r="E22" s="22"/>
      <c r="F22" s="22"/>
      <c r="G22" s="22"/>
      <c r="H22" s="22"/>
      <c r="I22" s="22"/>
      <c r="J22" s="22"/>
      <c r="K22" s="22"/>
      <c r="L22" s="22"/>
      <c r="M22" s="22"/>
      <c r="N22" s="22"/>
      <c r="O22" s="22"/>
      <c r="P22" s="103"/>
      <c r="Q22" s="22"/>
      <c r="R22" s="103"/>
      <c r="S22" s="22"/>
      <c r="T22" s="22"/>
      <c r="U22" s="109"/>
      <c r="V22" s="109"/>
      <c r="W22" s="109"/>
      <c r="X22" s="109"/>
      <c r="Y22" s="109"/>
    </row>
    <row r="23" spans="1:25" s="20" customFormat="1" x14ac:dyDescent="0.2">
      <c r="A23" s="22"/>
      <c r="B23" s="22"/>
      <c r="C23" s="22"/>
      <c r="D23" s="22"/>
      <c r="E23" s="22"/>
      <c r="F23" s="22"/>
      <c r="G23" s="22"/>
      <c r="H23" s="22"/>
      <c r="I23" s="22"/>
      <c r="J23" s="22"/>
      <c r="K23" s="22"/>
      <c r="L23" s="22"/>
      <c r="M23" s="22"/>
      <c r="N23" s="22"/>
      <c r="O23" s="22"/>
      <c r="P23" s="103"/>
      <c r="Q23" s="22"/>
      <c r="R23" s="103"/>
      <c r="S23" s="22"/>
      <c r="T23" s="22"/>
      <c r="U23" s="109"/>
      <c r="V23" s="109"/>
      <c r="W23" s="109"/>
      <c r="X23" s="109"/>
      <c r="Y23" s="109"/>
    </row>
    <row r="24" spans="1:25" s="20" customFormat="1" x14ac:dyDescent="0.2">
      <c r="A24" s="22"/>
      <c r="B24" s="22"/>
      <c r="C24" s="22"/>
      <c r="D24" s="22"/>
      <c r="E24" s="22"/>
      <c r="F24" s="22"/>
      <c r="G24" s="22"/>
      <c r="H24" s="22"/>
      <c r="I24" s="22"/>
      <c r="J24" s="22"/>
      <c r="K24" s="22"/>
      <c r="L24" s="22"/>
      <c r="M24" s="22"/>
      <c r="N24" s="22"/>
      <c r="O24" s="22"/>
      <c r="P24" s="103"/>
      <c r="Q24" s="22"/>
      <c r="R24" s="103"/>
      <c r="S24" s="22"/>
      <c r="T24" s="22"/>
      <c r="U24" s="109"/>
      <c r="V24" s="109"/>
      <c r="W24" s="109"/>
      <c r="X24" s="109"/>
      <c r="Y24" s="109"/>
    </row>
    <row r="25" spans="1:25" s="20" customFormat="1" x14ac:dyDescent="0.2">
      <c r="A25" s="22"/>
      <c r="B25" s="22"/>
      <c r="C25" s="22"/>
      <c r="D25" s="22"/>
      <c r="E25" s="22"/>
      <c r="F25" s="22"/>
      <c r="G25" s="22"/>
      <c r="H25" s="22"/>
      <c r="I25" s="22"/>
      <c r="J25" s="22"/>
      <c r="K25" s="22"/>
      <c r="L25" s="22"/>
      <c r="M25" s="22"/>
      <c r="N25" s="22"/>
      <c r="O25" s="22"/>
      <c r="P25" s="103"/>
      <c r="Q25" s="22"/>
      <c r="R25" s="103"/>
      <c r="S25" s="22"/>
      <c r="T25" s="22"/>
      <c r="U25" s="109"/>
      <c r="V25" s="109"/>
      <c r="W25" s="109"/>
      <c r="X25" s="109"/>
      <c r="Y25" s="109"/>
    </row>
    <row r="26" spans="1:25" s="20" customFormat="1" x14ac:dyDescent="0.2">
      <c r="A26" s="22"/>
      <c r="B26" s="22"/>
      <c r="C26" s="22"/>
      <c r="D26" s="22"/>
      <c r="E26" s="22"/>
      <c r="F26" s="22"/>
      <c r="G26" s="22"/>
      <c r="H26" s="22"/>
      <c r="I26" s="22"/>
      <c r="J26" s="22"/>
      <c r="K26" s="22"/>
      <c r="L26" s="22"/>
      <c r="M26" s="22"/>
      <c r="N26" s="22"/>
      <c r="O26" s="22"/>
      <c r="P26" s="103"/>
      <c r="Q26" s="22"/>
      <c r="R26" s="103"/>
      <c r="S26" s="22"/>
      <c r="T26" s="22"/>
      <c r="U26" s="109"/>
      <c r="V26" s="109"/>
      <c r="W26" s="109"/>
      <c r="X26" s="109"/>
      <c r="Y26" s="109"/>
    </row>
    <row r="27" spans="1:25" s="20" customFormat="1" x14ac:dyDescent="0.2">
      <c r="A27" s="22"/>
      <c r="B27" s="22"/>
      <c r="C27" s="22"/>
      <c r="D27" s="22"/>
      <c r="E27" s="22"/>
      <c r="F27" s="22"/>
      <c r="G27" s="22"/>
      <c r="H27" s="22"/>
      <c r="I27" s="22"/>
      <c r="J27" s="22"/>
      <c r="K27" s="22"/>
      <c r="L27" s="22"/>
      <c r="M27" s="22"/>
      <c r="N27" s="22"/>
      <c r="O27" s="22"/>
      <c r="P27" s="103"/>
      <c r="Q27" s="22"/>
      <c r="R27" s="103"/>
      <c r="S27" s="22"/>
      <c r="T27" s="22"/>
      <c r="U27" s="109"/>
      <c r="V27" s="109"/>
      <c r="W27" s="109"/>
      <c r="X27" s="109"/>
      <c r="Y27" s="109"/>
    </row>
    <row r="28" spans="1:25" s="20" customFormat="1" x14ac:dyDescent="0.2">
      <c r="A28" s="22"/>
      <c r="B28" s="22"/>
      <c r="C28" s="22"/>
      <c r="D28" s="22"/>
      <c r="E28" s="22"/>
      <c r="F28" s="22"/>
      <c r="G28" s="22"/>
      <c r="H28" s="22"/>
      <c r="I28" s="22"/>
      <c r="J28" s="22"/>
      <c r="K28" s="22"/>
      <c r="L28" s="22"/>
      <c r="M28" s="22"/>
      <c r="N28" s="22"/>
      <c r="O28" s="22"/>
      <c r="P28" s="103"/>
      <c r="Q28" s="22"/>
      <c r="R28" s="103"/>
      <c r="S28" s="22"/>
      <c r="T28" s="22"/>
      <c r="U28" s="109"/>
      <c r="V28" s="109"/>
      <c r="W28" s="109"/>
      <c r="X28" s="109"/>
      <c r="Y28" s="109"/>
    </row>
    <row r="29" spans="1:25" s="20" customFormat="1" x14ac:dyDescent="0.2">
      <c r="A29" s="22"/>
      <c r="B29" s="22"/>
      <c r="C29" s="22"/>
      <c r="D29" s="22"/>
      <c r="E29" s="22"/>
      <c r="F29" s="22"/>
      <c r="G29" s="22"/>
      <c r="H29" s="22"/>
      <c r="I29" s="22"/>
      <c r="J29" s="22"/>
      <c r="K29" s="22"/>
      <c r="L29" s="22"/>
      <c r="M29" s="22"/>
      <c r="N29" s="22"/>
      <c r="O29" s="22"/>
      <c r="P29" s="103"/>
      <c r="Q29" s="22"/>
      <c r="R29" s="103"/>
      <c r="S29" s="22"/>
      <c r="T29" s="22"/>
      <c r="U29" s="109"/>
      <c r="V29" s="109"/>
      <c r="W29" s="109"/>
      <c r="X29" s="109"/>
      <c r="Y29" s="109"/>
    </row>
    <row r="30" spans="1:25" s="20" customFormat="1" x14ac:dyDescent="0.2">
      <c r="A30" s="22"/>
      <c r="B30" s="22"/>
      <c r="C30" s="22"/>
      <c r="D30" s="22"/>
      <c r="E30" s="22"/>
      <c r="F30" s="22"/>
      <c r="G30" s="22"/>
      <c r="H30" s="22"/>
      <c r="I30" s="22"/>
      <c r="J30" s="22"/>
      <c r="K30" s="22"/>
      <c r="L30" s="22"/>
      <c r="M30" s="22"/>
      <c r="N30" s="22"/>
      <c r="O30" s="22"/>
      <c r="P30" s="103"/>
      <c r="Q30" s="22"/>
      <c r="R30" s="103"/>
      <c r="S30" s="22"/>
      <c r="T30" s="22"/>
      <c r="U30" s="109"/>
      <c r="V30" s="109"/>
      <c r="W30" s="109"/>
      <c r="X30" s="109"/>
      <c r="Y30" s="109"/>
    </row>
    <row r="31" spans="1:25" s="20" customFormat="1" x14ac:dyDescent="0.2">
      <c r="A31" s="22"/>
      <c r="B31" s="22"/>
      <c r="C31" s="22"/>
      <c r="D31" s="22"/>
      <c r="E31" s="22"/>
      <c r="F31" s="22"/>
      <c r="G31" s="22"/>
      <c r="H31" s="22"/>
      <c r="I31" s="22"/>
      <c r="J31" s="22"/>
      <c r="K31" s="22"/>
      <c r="L31" s="22"/>
      <c r="M31" s="22"/>
      <c r="N31" s="22"/>
      <c r="O31" s="22"/>
      <c r="P31" s="103"/>
      <c r="Q31" s="22"/>
      <c r="R31" s="103"/>
      <c r="S31" s="22"/>
      <c r="T31" s="22"/>
      <c r="U31" s="109"/>
      <c r="V31" s="109"/>
      <c r="W31" s="109"/>
      <c r="X31" s="109"/>
      <c r="Y31" s="109"/>
    </row>
    <row r="32" spans="1:25" s="20" customFormat="1" x14ac:dyDescent="0.2">
      <c r="A32" s="22"/>
      <c r="B32" s="22"/>
      <c r="C32" s="22"/>
      <c r="D32" s="22"/>
      <c r="E32" s="22"/>
      <c r="F32" s="22"/>
      <c r="G32" s="22"/>
      <c r="H32" s="22"/>
      <c r="I32" s="22"/>
      <c r="J32" s="22"/>
      <c r="K32" s="22"/>
      <c r="L32" s="22"/>
      <c r="M32" s="22"/>
      <c r="N32" s="22"/>
      <c r="O32" s="22"/>
      <c r="P32" s="103"/>
      <c r="Q32" s="22"/>
      <c r="R32" s="103"/>
      <c r="S32" s="22"/>
      <c r="T32" s="22"/>
      <c r="U32" s="109"/>
      <c r="V32" s="109"/>
      <c r="W32" s="109"/>
      <c r="X32" s="109"/>
      <c r="Y32" s="109"/>
    </row>
    <row r="33" spans="1:25" s="20" customFormat="1" x14ac:dyDescent="0.2">
      <c r="A33" s="22"/>
      <c r="B33" s="22"/>
      <c r="C33" s="22"/>
      <c r="D33" s="22"/>
      <c r="E33" s="22"/>
      <c r="F33" s="22"/>
      <c r="G33" s="22"/>
      <c r="H33" s="22"/>
      <c r="I33" s="22"/>
      <c r="J33" s="22"/>
      <c r="K33" s="22"/>
      <c r="L33" s="22"/>
      <c r="M33" s="22"/>
      <c r="N33" s="22"/>
      <c r="O33" s="22"/>
      <c r="P33" s="103"/>
      <c r="Q33" s="22"/>
      <c r="R33" s="103"/>
      <c r="S33" s="22"/>
      <c r="T33" s="22"/>
      <c r="U33" s="109"/>
      <c r="V33" s="109"/>
      <c r="W33" s="109"/>
      <c r="X33" s="109"/>
      <c r="Y33" s="109"/>
    </row>
    <row r="34" spans="1:25" s="20" customFormat="1" x14ac:dyDescent="0.2">
      <c r="A34" s="22"/>
      <c r="B34" s="22"/>
      <c r="C34" s="22"/>
      <c r="D34" s="22"/>
      <c r="E34" s="22"/>
      <c r="F34" s="22"/>
      <c r="G34" s="22"/>
      <c r="H34" s="22"/>
      <c r="I34" s="22"/>
      <c r="J34" s="22"/>
      <c r="K34" s="22"/>
      <c r="L34" s="22"/>
      <c r="M34" s="22"/>
      <c r="N34" s="22"/>
      <c r="O34" s="22"/>
      <c r="P34" s="103"/>
      <c r="Q34" s="22"/>
      <c r="R34" s="103"/>
      <c r="S34" s="22"/>
      <c r="T34" s="22"/>
      <c r="U34" s="109"/>
      <c r="V34" s="109"/>
      <c r="W34" s="109"/>
      <c r="X34" s="109"/>
      <c r="Y34" s="109"/>
    </row>
    <row r="35" spans="1:25" s="20" customFormat="1" x14ac:dyDescent="0.2">
      <c r="A35" s="22"/>
      <c r="B35" s="22"/>
      <c r="C35" s="22"/>
      <c r="D35" s="22"/>
      <c r="E35" s="22"/>
      <c r="F35" s="22"/>
      <c r="G35" s="22"/>
      <c r="H35" s="22"/>
      <c r="I35" s="22"/>
      <c r="J35" s="22"/>
      <c r="K35" s="22"/>
      <c r="L35" s="22"/>
      <c r="M35" s="22"/>
      <c r="N35" s="22"/>
      <c r="O35" s="22"/>
      <c r="P35" s="103"/>
      <c r="Q35" s="22"/>
      <c r="R35" s="103"/>
      <c r="S35" s="22"/>
      <c r="T35" s="22"/>
      <c r="U35" s="109"/>
      <c r="V35" s="109"/>
      <c r="W35" s="109"/>
      <c r="X35" s="109"/>
      <c r="Y35" s="109"/>
    </row>
    <row r="36" spans="1:25" s="20" customFormat="1" x14ac:dyDescent="0.2">
      <c r="A36" s="22"/>
      <c r="B36" s="22"/>
      <c r="C36" s="22"/>
      <c r="D36" s="22"/>
      <c r="E36" s="22"/>
      <c r="F36" s="22"/>
      <c r="G36" s="22"/>
      <c r="H36" s="22"/>
      <c r="I36" s="22"/>
      <c r="J36" s="22"/>
      <c r="K36" s="22"/>
      <c r="L36" s="22"/>
      <c r="M36" s="22"/>
      <c r="N36" s="22"/>
      <c r="O36" s="22"/>
      <c r="P36" s="103"/>
      <c r="Q36" s="22"/>
      <c r="R36" s="103"/>
      <c r="S36" s="22"/>
      <c r="T36" s="22"/>
      <c r="U36" s="109"/>
      <c r="V36" s="109"/>
      <c r="W36" s="109"/>
      <c r="X36" s="109"/>
      <c r="Y36" s="109"/>
    </row>
    <row r="37" spans="1:25" s="20" customFormat="1" x14ac:dyDescent="0.2">
      <c r="A37" s="22"/>
      <c r="B37" s="22"/>
      <c r="C37" s="22"/>
      <c r="D37" s="22"/>
      <c r="E37" s="22"/>
      <c r="F37" s="22"/>
      <c r="G37" s="22"/>
      <c r="H37" s="22"/>
      <c r="I37" s="22"/>
      <c r="J37" s="22"/>
      <c r="K37" s="22"/>
      <c r="L37" s="22"/>
      <c r="M37" s="22"/>
      <c r="N37" s="22"/>
      <c r="O37" s="22"/>
      <c r="P37" s="103"/>
      <c r="Q37" s="22"/>
      <c r="R37" s="103"/>
      <c r="S37" s="22"/>
      <c r="T37" s="22"/>
      <c r="U37" s="109"/>
      <c r="V37" s="109"/>
      <c r="W37" s="109"/>
      <c r="X37" s="109"/>
      <c r="Y37" s="109"/>
    </row>
    <row r="38" spans="1:25" s="20" customFormat="1" x14ac:dyDescent="0.2">
      <c r="A38" s="22"/>
      <c r="B38" s="22"/>
      <c r="C38" s="22"/>
      <c r="D38" s="22"/>
      <c r="E38" s="22"/>
      <c r="F38" s="22"/>
      <c r="G38" s="22"/>
      <c r="H38" s="22"/>
      <c r="I38" s="22"/>
      <c r="J38" s="22"/>
      <c r="K38" s="22"/>
      <c r="L38" s="22"/>
      <c r="M38" s="22"/>
      <c r="N38" s="22"/>
      <c r="O38" s="22"/>
      <c r="P38" s="103"/>
      <c r="Q38" s="22"/>
      <c r="R38" s="103"/>
      <c r="S38" s="22"/>
      <c r="T38" s="22"/>
      <c r="U38" s="109"/>
      <c r="V38" s="109"/>
      <c r="W38" s="109"/>
      <c r="X38" s="109"/>
      <c r="Y38" s="109"/>
    </row>
    <row r="39" spans="1:25" s="20" customFormat="1" x14ac:dyDescent="0.2">
      <c r="A39" s="22"/>
      <c r="B39" s="22"/>
      <c r="C39" s="22"/>
      <c r="D39" s="22"/>
      <c r="E39" s="22"/>
      <c r="F39" s="22"/>
      <c r="G39" s="22"/>
      <c r="H39" s="22"/>
      <c r="I39" s="22"/>
      <c r="J39" s="22"/>
      <c r="K39" s="22"/>
      <c r="L39" s="22"/>
      <c r="M39" s="22"/>
      <c r="N39" s="22"/>
      <c r="O39" s="22"/>
      <c r="P39" s="103"/>
      <c r="Q39" s="22"/>
      <c r="R39" s="103"/>
      <c r="S39" s="22"/>
      <c r="T39" s="22"/>
      <c r="U39" s="109"/>
      <c r="V39" s="109"/>
      <c r="W39" s="109"/>
      <c r="X39" s="109"/>
      <c r="Y39" s="109"/>
    </row>
    <row r="40" spans="1:25" s="20" customFormat="1" x14ac:dyDescent="0.2">
      <c r="A40" s="22"/>
      <c r="B40" s="22"/>
      <c r="C40" s="22"/>
      <c r="D40" s="22"/>
      <c r="E40" s="22"/>
      <c r="F40" s="22"/>
      <c r="G40" s="22"/>
      <c r="H40" s="22"/>
      <c r="I40" s="22"/>
      <c r="J40" s="59"/>
      <c r="K40" s="22"/>
      <c r="L40" s="22"/>
      <c r="M40" s="22"/>
      <c r="N40" s="22"/>
      <c r="O40" s="22"/>
      <c r="P40" s="103"/>
      <c r="Q40" s="22"/>
      <c r="R40" s="103"/>
      <c r="S40" s="22"/>
      <c r="T40" s="22"/>
      <c r="U40" s="109"/>
      <c r="V40" s="109"/>
      <c r="W40" s="109"/>
      <c r="X40" s="109"/>
      <c r="Y40" s="109"/>
    </row>
    <row r="41" spans="1:25" s="20" customFormat="1" x14ac:dyDescent="0.2">
      <c r="A41" s="22"/>
      <c r="B41" s="22"/>
      <c r="C41" s="22"/>
      <c r="D41" s="22"/>
      <c r="E41" s="22"/>
      <c r="F41" s="22"/>
      <c r="G41" s="22"/>
      <c r="H41" s="22"/>
      <c r="I41" s="22"/>
      <c r="J41" s="59"/>
      <c r="K41" s="22"/>
      <c r="L41" s="22"/>
      <c r="M41" s="22"/>
      <c r="N41" s="22"/>
      <c r="O41" s="22"/>
      <c r="P41" s="103"/>
      <c r="Q41" s="22"/>
      <c r="R41" s="103"/>
      <c r="S41" s="22"/>
      <c r="T41" s="22"/>
      <c r="U41" s="109"/>
      <c r="V41" s="109"/>
      <c r="W41" s="109"/>
      <c r="X41" s="109"/>
      <c r="Y41" s="109"/>
    </row>
    <row r="52" spans="1:25" s="20" customFormat="1" x14ac:dyDescent="0.2">
      <c r="A52" s="22"/>
      <c r="B52" s="22"/>
      <c r="C52" s="22"/>
      <c r="D52" s="22"/>
      <c r="E52" s="22"/>
      <c r="F52" s="22"/>
      <c r="G52" s="22"/>
      <c r="H52" s="22"/>
      <c r="I52" s="22"/>
      <c r="J52" s="22"/>
      <c r="K52" s="22"/>
      <c r="L52" s="22"/>
      <c r="M52" s="22"/>
      <c r="N52" s="22"/>
      <c r="O52" s="22"/>
      <c r="P52" s="103"/>
      <c r="Q52" s="22"/>
      <c r="R52" s="103"/>
      <c r="S52" s="22"/>
      <c r="T52" s="22"/>
      <c r="U52" s="109"/>
      <c r="V52" s="109"/>
      <c r="W52" s="109"/>
      <c r="X52" s="109"/>
      <c r="Y52" s="109"/>
    </row>
  </sheetData>
  <dataValidations count="6">
    <dataValidation type="whole" allowBlank="1" showInputMessage="1" showErrorMessage="1" prompt="Enter 1 or 2 or leave blank" sqref="A4:A1048576">
      <formula1>1</formula1>
      <formula2>2</formula2>
    </dataValidation>
    <dataValidation type="whole" allowBlank="1" showInputMessage="1" showErrorMessage="1" prompt="Enter a number between 1 thru 5 or leave blank" sqref="N4:N1048576 S4:S1048576 E4:L1048576">
      <formula1>1</formula1>
      <formula2>5</formula2>
    </dataValidation>
    <dataValidation type="whole" allowBlank="1" showInputMessage="1" showErrorMessage="1" prompt="Enter a number between 1 thru 4 or leave blank" sqref="M4:M1048576 B4:D1048576">
      <formula1>1</formula1>
      <formula2>4</formula2>
    </dataValidation>
    <dataValidation type="whole" allowBlank="1" showInputMessage="1" showErrorMessage="1" prompt="Enter a number between 1 thru 8 or leave blank" sqref="O4:O1048576">
      <formula1>1</formula1>
      <formula2>8</formula2>
    </dataValidation>
    <dataValidation type="whole" allowBlank="1" showInputMessage="1" showErrorMessage="1" prompt="Enter a number between 1 thru 3 or leave blank" sqref="T4:T1048576 Q4:Q1048576">
      <formula1>1</formula1>
      <formula2>3</formula2>
    </dataValidation>
    <dataValidation type="whole" allowBlank="1" showInputMessage="1" showErrorMessage="1" prompt="Enter 1 or leave blank" sqref="U4:Y1048576">
      <formula1>1</formula1>
      <formula2>1</formula2>
    </dataValidation>
  </dataValidation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P626"/>
  <sheetViews>
    <sheetView workbookViewId="0">
      <pane ySplit="2" topLeftCell="A3" activePane="bottomLeft" state="frozen"/>
      <selection pane="bottomLeft" activeCell="A3" sqref="A3"/>
    </sheetView>
  </sheetViews>
  <sheetFormatPr defaultRowHeight="12.75" x14ac:dyDescent="0.2"/>
  <cols>
    <col min="1" max="1" width="53.85546875" bestFit="1" customWidth="1"/>
    <col min="3" max="3" width="31.5703125" customWidth="1"/>
  </cols>
  <sheetData>
    <row r="1" spans="1:172" s="20" customFormat="1" x14ac:dyDescent="0.2">
      <c r="A1" s="55" t="s">
        <v>91</v>
      </c>
      <c r="F1" s="19"/>
      <c r="J1" s="19"/>
      <c r="N1" s="19"/>
      <c r="R1" s="21"/>
      <c r="S1" s="84" t="s">
        <v>92</v>
      </c>
      <c r="V1" s="85"/>
      <c r="Y1" s="86"/>
      <c r="Z1" s="19"/>
      <c r="AA1" s="84" t="s">
        <v>93</v>
      </c>
      <c r="AD1" s="85"/>
      <c r="AG1" s="24"/>
      <c r="AH1" s="24"/>
      <c r="AI1" s="24"/>
      <c r="AL1" s="85"/>
      <c r="AP1" s="85"/>
      <c r="AQ1" s="84"/>
      <c r="AR1" s="19"/>
      <c r="AS1" s="19"/>
      <c r="AT1" s="85"/>
      <c r="AU1" s="87" t="s">
        <v>93</v>
      </c>
      <c r="AV1" s="85"/>
      <c r="AW1" s="85"/>
      <c r="AX1" s="85"/>
      <c r="AY1" s="85"/>
      <c r="BB1" s="85"/>
      <c r="BF1" s="85"/>
      <c r="BG1" s="84"/>
      <c r="BJ1" s="85"/>
      <c r="BK1" s="88"/>
      <c r="BN1" s="69"/>
      <c r="BO1" s="87" t="s">
        <v>93</v>
      </c>
      <c r="BR1" s="85"/>
      <c r="BV1" s="84"/>
      <c r="BZ1" s="85"/>
      <c r="CA1" s="88"/>
      <c r="CD1" s="85"/>
      <c r="CE1" s="89"/>
      <c r="CF1" s="22"/>
      <c r="CH1" s="69"/>
      <c r="CJ1" s="19"/>
      <c r="CK1" s="70" t="s">
        <v>84</v>
      </c>
      <c r="CL1" s="71"/>
      <c r="CM1" s="19"/>
      <c r="CN1" s="89"/>
      <c r="CO1" s="84" t="s">
        <v>94</v>
      </c>
      <c r="CP1" s="19"/>
      <c r="CQ1" s="19"/>
      <c r="CR1" s="85"/>
      <c r="CV1" s="85"/>
      <c r="CW1" s="19"/>
      <c r="CX1" s="19"/>
      <c r="CY1" s="90"/>
      <c r="CZ1" s="85"/>
      <c r="DD1" s="85"/>
      <c r="DH1" s="85"/>
      <c r="DL1" s="85"/>
      <c r="DP1" s="85"/>
      <c r="DQ1" s="91" t="s">
        <v>95</v>
      </c>
      <c r="DT1" s="85"/>
      <c r="DX1" s="85"/>
      <c r="DY1" s="40"/>
      <c r="EB1" s="69"/>
      <c r="ED1" s="19"/>
      <c r="EE1" s="92" t="s">
        <v>84</v>
      </c>
      <c r="EF1" s="93"/>
      <c r="EG1" s="40"/>
      <c r="EH1" s="19"/>
      <c r="EI1" s="19"/>
      <c r="EJ1" s="19"/>
      <c r="EK1" s="19"/>
      <c r="EL1" s="19"/>
      <c r="EM1" s="19"/>
      <c r="EN1" s="19"/>
      <c r="EO1" s="19"/>
      <c r="EP1" s="19"/>
      <c r="EQ1" s="19"/>
      <c r="ER1" s="19"/>
      <c r="ES1" s="19"/>
      <c r="ET1" s="19"/>
      <c r="EU1" s="19"/>
      <c r="EV1" s="19"/>
      <c r="EW1" s="19"/>
      <c r="EX1" s="19"/>
      <c r="EY1" s="19"/>
      <c r="EZ1" s="19"/>
      <c r="FA1" s="19"/>
      <c r="FB1" s="19"/>
      <c r="FC1" s="19"/>
      <c r="FD1" s="19"/>
      <c r="FE1" s="19"/>
      <c r="FF1" s="19"/>
      <c r="FG1" s="19"/>
      <c r="FH1" s="19"/>
      <c r="FI1" s="19"/>
      <c r="FJ1" s="19"/>
      <c r="FK1" s="19"/>
      <c r="FL1" s="19"/>
      <c r="FM1" s="19"/>
      <c r="FN1" s="19"/>
      <c r="FO1" s="19"/>
      <c r="FP1" s="19"/>
    </row>
    <row r="2" spans="1:172" ht="51.75" thickBot="1" x14ac:dyDescent="0.25">
      <c r="A2" s="66" t="s">
        <v>83</v>
      </c>
      <c r="C2" s="94" t="s">
        <v>96</v>
      </c>
    </row>
    <row r="3" spans="1:172" x14ac:dyDescent="0.2">
      <c r="A3" s="67" t="e">
        <f>AVERAGE('Data Collection'!E4:L4)</f>
        <v>#DIV/0!</v>
      </c>
    </row>
    <row r="4" spans="1:172" x14ac:dyDescent="0.2">
      <c r="A4" s="67" t="e">
        <f>AVERAGE('Data Collection'!E5:L5)</f>
        <v>#DIV/0!</v>
      </c>
    </row>
    <row r="5" spans="1:172" x14ac:dyDescent="0.2">
      <c r="A5" s="67" t="e">
        <f>AVERAGE('Data Collection'!E6:L6)</f>
        <v>#DIV/0!</v>
      </c>
    </row>
    <row r="6" spans="1:172" x14ac:dyDescent="0.2">
      <c r="A6" s="67" t="e">
        <f>AVERAGE('Data Collection'!E7:L7)</f>
        <v>#DIV/0!</v>
      </c>
    </row>
    <row r="7" spans="1:172" x14ac:dyDescent="0.2">
      <c r="A7" s="67" t="e">
        <f>AVERAGE('Data Collection'!E8:L8)</f>
        <v>#DIV/0!</v>
      </c>
    </row>
    <row r="8" spans="1:172" x14ac:dyDescent="0.2">
      <c r="A8" s="67" t="e">
        <f>AVERAGE('Data Collection'!E9:L9)</f>
        <v>#DIV/0!</v>
      </c>
    </row>
    <row r="9" spans="1:172" x14ac:dyDescent="0.2">
      <c r="A9" s="67" t="e">
        <f>AVERAGE('Data Collection'!E10:L10)</f>
        <v>#DIV/0!</v>
      </c>
    </row>
    <row r="10" spans="1:172" x14ac:dyDescent="0.2">
      <c r="A10" s="67" t="e">
        <f>AVERAGE('Data Collection'!E11:L11)</f>
        <v>#DIV/0!</v>
      </c>
    </row>
    <row r="11" spans="1:172" x14ac:dyDescent="0.2">
      <c r="A11" s="67" t="e">
        <f>AVERAGE('Data Collection'!E12:L12)</f>
        <v>#DIV/0!</v>
      </c>
    </row>
    <row r="12" spans="1:172" x14ac:dyDescent="0.2">
      <c r="A12" s="67" t="e">
        <f>AVERAGE('Data Collection'!E13:L13)</f>
        <v>#DIV/0!</v>
      </c>
    </row>
    <row r="13" spans="1:172" x14ac:dyDescent="0.2">
      <c r="A13" s="67" t="e">
        <f>AVERAGE('Data Collection'!E14:L14)</f>
        <v>#DIV/0!</v>
      </c>
    </row>
    <row r="14" spans="1:172" x14ac:dyDescent="0.2">
      <c r="A14" s="67" t="e">
        <f>AVERAGE('Data Collection'!E15:L15)</f>
        <v>#DIV/0!</v>
      </c>
    </row>
    <row r="15" spans="1:172" x14ac:dyDescent="0.2">
      <c r="A15" s="67" t="e">
        <f>AVERAGE('Data Collection'!E16:L16)</f>
        <v>#DIV/0!</v>
      </c>
    </row>
    <row r="16" spans="1:172" x14ac:dyDescent="0.2">
      <c r="A16" s="67" t="e">
        <f>AVERAGE('Data Collection'!E17:L17)</f>
        <v>#DIV/0!</v>
      </c>
    </row>
    <row r="17" spans="1:1" x14ac:dyDescent="0.2">
      <c r="A17" s="67" t="e">
        <f>AVERAGE('Data Collection'!E18:L18)</f>
        <v>#DIV/0!</v>
      </c>
    </row>
    <row r="18" spans="1:1" x14ac:dyDescent="0.2">
      <c r="A18" s="67" t="e">
        <f>AVERAGE('Data Collection'!E19:L19)</f>
        <v>#DIV/0!</v>
      </c>
    </row>
    <row r="19" spans="1:1" x14ac:dyDescent="0.2">
      <c r="A19" s="67" t="e">
        <f>AVERAGE('Data Collection'!E20:L20)</f>
        <v>#DIV/0!</v>
      </c>
    </row>
    <row r="20" spans="1:1" x14ac:dyDescent="0.2">
      <c r="A20" s="67" t="e">
        <f>AVERAGE('Data Collection'!E21:L21)</f>
        <v>#DIV/0!</v>
      </c>
    </row>
    <row r="21" spans="1:1" x14ac:dyDescent="0.2">
      <c r="A21" s="67" t="e">
        <f>AVERAGE('Data Collection'!E22:L22)</f>
        <v>#DIV/0!</v>
      </c>
    </row>
    <row r="22" spans="1:1" x14ac:dyDescent="0.2">
      <c r="A22" s="67" t="e">
        <f>AVERAGE('Data Collection'!E23:L23)</f>
        <v>#DIV/0!</v>
      </c>
    </row>
    <row r="23" spans="1:1" x14ac:dyDescent="0.2">
      <c r="A23" s="67" t="e">
        <f>AVERAGE('Data Collection'!E24:L24)</f>
        <v>#DIV/0!</v>
      </c>
    </row>
    <row r="24" spans="1:1" x14ac:dyDescent="0.2">
      <c r="A24" s="67" t="e">
        <f>AVERAGE('Data Collection'!E25:L25)</f>
        <v>#DIV/0!</v>
      </c>
    </row>
    <row r="25" spans="1:1" x14ac:dyDescent="0.2">
      <c r="A25" s="67" t="e">
        <f>AVERAGE('Data Collection'!E26:L26)</f>
        <v>#DIV/0!</v>
      </c>
    </row>
    <row r="26" spans="1:1" x14ac:dyDescent="0.2">
      <c r="A26" s="67" t="e">
        <f>AVERAGE('Data Collection'!E27:L27)</f>
        <v>#DIV/0!</v>
      </c>
    </row>
    <row r="27" spans="1:1" x14ac:dyDescent="0.2">
      <c r="A27" s="67" t="e">
        <f>AVERAGE('Data Collection'!E28:L28)</f>
        <v>#DIV/0!</v>
      </c>
    </row>
    <row r="28" spans="1:1" x14ac:dyDescent="0.2">
      <c r="A28" s="67" t="e">
        <f>AVERAGE('Data Collection'!E29:L29)</f>
        <v>#DIV/0!</v>
      </c>
    </row>
    <row r="29" spans="1:1" x14ac:dyDescent="0.2">
      <c r="A29" s="67" t="e">
        <f>AVERAGE('Data Collection'!E30:L30)</f>
        <v>#DIV/0!</v>
      </c>
    </row>
    <row r="30" spans="1:1" x14ac:dyDescent="0.2">
      <c r="A30" s="67" t="e">
        <f>AVERAGE('Data Collection'!E31:L31)</f>
        <v>#DIV/0!</v>
      </c>
    </row>
    <row r="31" spans="1:1" x14ac:dyDescent="0.2">
      <c r="A31" s="67" t="e">
        <f>AVERAGE('Data Collection'!E32:L32)</f>
        <v>#DIV/0!</v>
      </c>
    </row>
    <row r="32" spans="1:1" x14ac:dyDescent="0.2">
      <c r="A32" s="67" t="e">
        <f>AVERAGE('Data Collection'!E33:L33)</f>
        <v>#DIV/0!</v>
      </c>
    </row>
    <row r="33" spans="1:1" x14ac:dyDescent="0.2">
      <c r="A33" s="67" t="e">
        <f>AVERAGE('Data Collection'!E34:L34)</f>
        <v>#DIV/0!</v>
      </c>
    </row>
    <row r="34" spans="1:1" x14ac:dyDescent="0.2">
      <c r="A34" s="67" t="e">
        <f>AVERAGE('Data Collection'!E35:L35)</f>
        <v>#DIV/0!</v>
      </c>
    </row>
    <row r="35" spans="1:1" x14ac:dyDescent="0.2">
      <c r="A35" s="67" t="e">
        <f>AVERAGE('Data Collection'!E36:L36)</f>
        <v>#DIV/0!</v>
      </c>
    </row>
    <row r="36" spans="1:1" x14ac:dyDescent="0.2">
      <c r="A36" s="67" t="e">
        <f>AVERAGE('Data Collection'!E37:L37)</f>
        <v>#DIV/0!</v>
      </c>
    </row>
    <row r="37" spans="1:1" x14ac:dyDescent="0.2">
      <c r="A37" s="67" t="e">
        <f>AVERAGE('Data Collection'!E38:L38)</f>
        <v>#DIV/0!</v>
      </c>
    </row>
    <row r="38" spans="1:1" x14ac:dyDescent="0.2">
      <c r="A38" s="67" t="e">
        <f>AVERAGE('Data Collection'!E39:L39)</f>
        <v>#DIV/0!</v>
      </c>
    </row>
    <row r="39" spans="1:1" x14ac:dyDescent="0.2">
      <c r="A39" s="67" t="e">
        <f>AVERAGE('Data Collection'!E40:L40)</f>
        <v>#DIV/0!</v>
      </c>
    </row>
    <row r="40" spans="1:1" x14ac:dyDescent="0.2">
      <c r="A40" s="67" t="e">
        <f>AVERAGE('Data Collection'!E41:L41)</f>
        <v>#DIV/0!</v>
      </c>
    </row>
    <row r="41" spans="1:1" x14ac:dyDescent="0.2">
      <c r="A41" s="67" t="e">
        <f>AVERAGE('Data Collection'!E42:L42)</f>
        <v>#DIV/0!</v>
      </c>
    </row>
    <row r="42" spans="1:1" x14ac:dyDescent="0.2">
      <c r="A42" s="67" t="e">
        <f>AVERAGE('Data Collection'!E43:L43)</f>
        <v>#DIV/0!</v>
      </c>
    </row>
    <row r="43" spans="1:1" x14ac:dyDescent="0.2">
      <c r="A43" s="67" t="e">
        <f>AVERAGE('Data Collection'!E44:L44)</f>
        <v>#DIV/0!</v>
      </c>
    </row>
    <row r="44" spans="1:1" x14ac:dyDescent="0.2">
      <c r="A44" s="67" t="e">
        <f>AVERAGE('Data Collection'!E45:L45)</f>
        <v>#DIV/0!</v>
      </c>
    </row>
    <row r="45" spans="1:1" x14ac:dyDescent="0.2">
      <c r="A45" s="67" t="e">
        <f>AVERAGE('Data Collection'!E46:L46)</f>
        <v>#DIV/0!</v>
      </c>
    </row>
    <row r="46" spans="1:1" x14ac:dyDescent="0.2">
      <c r="A46" s="67" t="e">
        <f>AVERAGE('Data Collection'!E47:L47)</f>
        <v>#DIV/0!</v>
      </c>
    </row>
    <row r="47" spans="1:1" x14ac:dyDescent="0.2">
      <c r="A47" s="67" t="e">
        <f>AVERAGE('Data Collection'!E48:L48)</f>
        <v>#DIV/0!</v>
      </c>
    </row>
    <row r="48" spans="1:1" x14ac:dyDescent="0.2">
      <c r="A48" s="67" t="e">
        <f>AVERAGE('Data Collection'!E49:L49)</f>
        <v>#DIV/0!</v>
      </c>
    </row>
    <row r="49" spans="1:1" x14ac:dyDescent="0.2">
      <c r="A49" s="67" t="e">
        <f>AVERAGE('Data Collection'!E50:L50)</f>
        <v>#DIV/0!</v>
      </c>
    </row>
    <row r="50" spans="1:1" x14ac:dyDescent="0.2">
      <c r="A50" s="67" t="e">
        <f>AVERAGE('Data Collection'!E51:L51)</f>
        <v>#DIV/0!</v>
      </c>
    </row>
    <row r="51" spans="1:1" x14ac:dyDescent="0.2">
      <c r="A51" s="67" t="e">
        <f>AVERAGE('Data Collection'!E52:L52)</f>
        <v>#DIV/0!</v>
      </c>
    </row>
    <row r="52" spans="1:1" x14ac:dyDescent="0.2">
      <c r="A52" s="67" t="e">
        <f>AVERAGE('Data Collection'!E53:L53)</f>
        <v>#DIV/0!</v>
      </c>
    </row>
    <row r="53" spans="1:1" x14ac:dyDescent="0.2">
      <c r="A53" s="67" t="e">
        <f>AVERAGE('Data Collection'!E54:L54)</f>
        <v>#DIV/0!</v>
      </c>
    </row>
    <row r="54" spans="1:1" x14ac:dyDescent="0.2">
      <c r="A54" s="67" t="e">
        <f>AVERAGE('Data Collection'!E55:L55)</f>
        <v>#DIV/0!</v>
      </c>
    </row>
    <row r="55" spans="1:1" x14ac:dyDescent="0.2">
      <c r="A55" s="67" t="e">
        <f>AVERAGE('Data Collection'!E56:L56)</f>
        <v>#DIV/0!</v>
      </c>
    </row>
    <row r="56" spans="1:1" x14ac:dyDescent="0.2">
      <c r="A56" s="67" t="e">
        <f>AVERAGE('Data Collection'!E57:L57)</f>
        <v>#DIV/0!</v>
      </c>
    </row>
    <row r="57" spans="1:1" x14ac:dyDescent="0.2">
      <c r="A57" s="67" t="e">
        <f>AVERAGE('Data Collection'!E58:L58)</f>
        <v>#DIV/0!</v>
      </c>
    </row>
    <row r="58" spans="1:1" x14ac:dyDescent="0.2">
      <c r="A58" s="67" t="e">
        <f>AVERAGE('Data Collection'!E59:L59)</f>
        <v>#DIV/0!</v>
      </c>
    </row>
    <row r="59" spans="1:1" x14ac:dyDescent="0.2">
      <c r="A59" s="67" t="e">
        <f>AVERAGE('Data Collection'!E60:L60)</f>
        <v>#DIV/0!</v>
      </c>
    </row>
    <row r="60" spans="1:1" x14ac:dyDescent="0.2">
      <c r="A60" s="67" t="e">
        <f>AVERAGE('Data Collection'!E61:L61)</f>
        <v>#DIV/0!</v>
      </c>
    </row>
    <row r="61" spans="1:1" x14ac:dyDescent="0.2">
      <c r="A61" s="67" t="e">
        <f>AVERAGE('Data Collection'!E62:L62)</f>
        <v>#DIV/0!</v>
      </c>
    </row>
    <row r="62" spans="1:1" x14ac:dyDescent="0.2">
      <c r="A62" s="67" t="e">
        <f>AVERAGE('Data Collection'!E63:L63)</f>
        <v>#DIV/0!</v>
      </c>
    </row>
    <row r="63" spans="1:1" x14ac:dyDescent="0.2">
      <c r="A63" s="67" t="e">
        <f>AVERAGE('Data Collection'!E64:L64)</f>
        <v>#DIV/0!</v>
      </c>
    </row>
    <row r="64" spans="1:1" x14ac:dyDescent="0.2">
      <c r="A64" s="67" t="e">
        <f>AVERAGE('Data Collection'!E65:L65)</f>
        <v>#DIV/0!</v>
      </c>
    </row>
    <row r="65" spans="1:1" x14ac:dyDescent="0.2">
      <c r="A65" s="67" t="e">
        <f>AVERAGE('Data Collection'!E66:L66)</f>
        <v>#DIV/0!</v>
      </c>
    </row>
    <row r="66" spans="1:1" x14ac:dyDescent="0.2">
      <c r="A66" s="67" t="e">
        <f>AVERAGE('Data Collection'!E67:L67)</f>
        <v>#DIV/0!</v>
      </c>
    </row>
    <row r="67" spans="1:1" x14ac:dyDescent="0.2">
      <c r="A67" s="67" t="e">
        <f>AVERAGE('Data Collection'!E68:L68)</f>
        <v>#DIV/0!</v>
      </c>
    </row>
    <row r="68" spans="1:1" x14ac:dyDescent="0.2">
      <c r="A68" s="67" t="e">
        <f>AVERAGE('Data Collection'!E69:L69)</f>
        <v>#DIV/0!</v>
      </c>
    </row>
    <row r="69" spans="1:1" x14ac:dyDescent="0.2">
      <c r="A69" s="67" t="e">
        <f>AVERAGE('Data Collection'!E70:L70)</f>
        <v>#DIV/0!</v>
      </c>
    </row>
    <row r="70" spans="1:1" x14ac:dyDescent="0.2">
      <c r="A70" s="67" t="e">
        <f>AVERAGE('Data Collection'!E71:L71)</f>
        <v>#DIV/0!</v>
      </c>
    </row>
    <row r="71" spans="1:1" x14ac:dyDescent="0.2">
      <c r="A71" s="67" t="e">
        <f>AVERAGE('Data Collection'!E72:L72)</f>
        <v>#DIV/0!</v>
      </c>
    </row>
    <row r="72" spans="1:1" x14ac:dyDescent="0.2">
      <c r="A72" s="67" t="e">
        <f>AVERAGE('Data Collection'!E73:L73)</f>
        <v>#DIV/0!</v>
      </c>
    </row>
    <row r="73" spans="1:1" x14ac:dyDescent="0.2">
      <c r="A73" s="67" t="e">
        <f>AVERAGE('Data Collection'!E74:L74)</f>
        <v>#DIV/0!</v>
      </c>
    </row>
    <row r="74" spans="1:1" x14ac:dyDescent="0.2">
      <c r="A74" s="67" t="e">
        <f>AVERAGE('Data Collection'!E75:L75)</f>
        <v>#DIV/0!</v>
      </c>
    </row>
    <row r="75" spans="1:1" x14ac:dyDescent="0.2">
      <c r="A75" s="67" t="e">
        <f>AVERAGE('Data Collection'!E76:L76)</f>
        <v>#DIV/0!</v>
      </c>
    </row>
    <row r="76" spans="1:1" x14ac:dyDescent="0.2">
      <c r="A76" s="67" t="e">
        <f>AVERAGE('Data Collection'!E77:L77)</f>
        <v>#DIV/0!</v>
      </c>
    </row>
    <row r="77" spans="1:1" x14ac:dyDescent="0.2">
      <c r="A77" s="67" t="e">
        <f>AVERAGE('Data Collection'!E78:L78)</f>
        <v>#DIV/0!</v>
      </c>
    </row>
    <row r="78" spans="1:1" x14ac:dyDescent="0.2">
      <c r="A78" s="67" t="e">
        <f>AVERAGE('Data Collection'!E79:L79)</f>
        <v>#DIV/0!</v>
      </c>
    </row>
    <row r="79" spans="1:1" x14ac:dyDescent="0.2">
      <c r="A79" s="67" t="e">
        <f>AVERAGE('Data Collection'!E80:L80)</f>
        <v>#DIV/0!</v>
      </c>
    </row>
    <row r="80" spans="1:1" x14ac:dyDescent="0.2">
      <c r="A80" s="67" t="e">
        <f>AVERAGE('Data Collection'!E81:L81)</f>
        <v>#DIV/0!</v>
      </c>
    </row>
    <row r="81" spans="1:1" x14ac:dyDescent="0.2">
      <c r="A81" s="67" t="e">
        <f>AVERAGE('Data Collection'!E82:L82)</f>
        <v>#DIV/0!</v>
      </c>
    </row>
    <row r="82" spans="1:1" x14ac:dyDescent="0.2">
      <c r="A82" s="67" t="e">
        <f>AVERAGE('Data Collection'!E83:L83)</f>
        <v>#DIV/0!</v>
      </c>
    </row>
    <row r="83" spans="1:1" x14ac:dyDescent="0.2">
      <c r="A83" s="67" t="e">
        <f>AVERAGE('Data Collection'!E84:L84)</f>
        <v>#DIV/0!</v>
      </c>
    </row>
    <row r="84" spans="1:1" x14ac:dyDescent="0.2">
      <c r="A84" s="67" t="e">
        <f>AVERAGE('Data Collection'!E85:L85)</f>
        <v>#DIV/0!</v>
      </c>
    </row>
    <row r="85" spans="1:1" x14ac:dyDescent="0.2">
      <c r="A85" s="67" t="e">
        <f>AVERAGE('Data Collection'!E86:L86)</f>
        <v>#DIV/0!</v>
      </c>
    </row>
    <row r="86" spans="1:1" x14ac:dyDescent="0.2">
      <c r="A86" s="67" t="e">
        <f>AVERAGE('Data Collection'!E87:L87)</f>
        <v>#DIV/0!</v>
      </c>
    </row>
    <row r="87" spans="1:1" x14ac:dyDescent="0.2">
      <c r="A87" s="67" t="e">
        <f>AVERAGE('Data Collection'!E88:L88)</f>
        <v>#DIV/0!</v>
      </c>
    </row>
    <row r="88" spans="1:1" x14ac:dyDescent="0.2">
      <c r="A88" s="67" t="e">
        <f>AVERAGE('Data Collection'!E89:L89)</f>
        <v>#DIV/0!</v>
      </c>
    </row>
    <row r="89" spans="1:1" x14ac:dyDescent="0.2">
      <c r="A89" s="67" t="e">
        <f>AVERAGE('Data Collection'!E90:L90)</f>
        <v>#DIV/0!</v>
      </c>
    </row>
    <row r="90" spans="1:1" x14ac:dyDescent="0.2">
      <c r="A90" s="67" t="e">
        <f>AVERAGE('Data Collection'!E91:L91)</f>
        <v>#DIV/0!</v>
      </c>
    </row>
    <row r="91" spans="1:1" x14ac:dyDescent="0.2">
      <c r="A91" s="67" t="e">
        <f>AVERAGE('Data Collection'!E92:L92)</f>
        <v>#DIV/0!</v>
      </c>
    </row>
    <row r="92" spans="1:1" x14ac:dyDescent="0.2">
      <c r="A92" s="67" t="e">
        <f>AVERAGE('Data Collection'!E93:L93)</f>
        <v>#DIV/0!</v>
      </c>
    </row>
    <row r="93" spans="1:1" x14ac:dyDescent="0.2">
      <c r="A93" s="67" t="e">
        <f>AVERAGE('Data Collection'!E94:L94)</f>
        <v>#DIV/0!</v>
      </c>
    </row>
    <row r="94" spans="1:1" x14ac:dyDescent="0.2">
      <c r="A94" s="67" t="e">
        <f>AVERAGE('Data Collection'!E95:L95)</f>
        <v>#DIV/0!</v>
      </c>
    </row>
    <row r="95" spans="1:1" x14ac:dyDescent="0.2">
      <c r="A95" s="67" t="e">
        <f>AVERAGE('Data Collection'!E96:L96)</f>
        <v>#DIV/0!</v>
      </c>
    </row>
    <row r="96" spans="1:1" x14ac:dyDescent="0.2">
      <c r="A96" s="67" t="e">
        <f>AVERAGE('Data Collection'!E97:L97)</f>
        <v>#DIV/0!</v>
      </c>
    </row>
    <row r="97" spans="1:1" x14ac:dyDescent="0.2">
      <c r="A97" s="67" t="e">
        <f>AVERAGE('Data Collection'!E98:L98)</f>
        <v>#DIV/0!</v>
      </c>
    </row>
    <row r="98" spans="1:1" x14ac:dyDescent="0.2">
      <c r="A98" s="67" t="e">
        <f>AVERAGE('Data Collection'!E99:L99)</f>
        <v>#DIV/0!</v>
      </c>
    </row>
    <row r="99" spans="1:1" x14ac:dyDescent="0.2">
      <c r="A99" s="67" t="e">
        <f>AVERAGE('Data Collection'!E100:L100)</f>
        <v>#DIV/0!</v>
      </c>
    </row>
    <row r="100" spans="1:1" x14ac:dyDescent="0.2">
      <c r="A100" s="67" t="e">
        <f>AVERAGE('Data Collection'!E101:L101)</f>
        <v>#DIV/0!</v>
      </c>
    </row>
    <row r="101" spans="1:1" x14ac:dyDescent="0.2">
      <c r="A101" s="67" t="e">
        <f>AVERAGE('Data Collection'!E102:L102)</f>
        <v>#DIV/0!</v>
      </c>
    </row>
    <row r="102" spans="1:1" x14ac:dyDescent="0.2">
      <c r="A102" s="67" t="e">
        <f>AVERAGE('Data Collection'!E103:L103)</f>
        <v>#DIV/0!</v>
      </c>
    </row>
    <row r="103" spans="1:1" x14ac:dyDescent="0.2">
      <c r="A103" s="67" t="e">
        <f>AVERAGE('Data Collection'!E104:L104)</f>
        <v>#DIV/0!</v>
      </c>
    </row>
    <row r="104" spans="1:1" x14ac:dyDescent="0.2">
      <c r="A104" s="67" t="e">
        <f>AVERAGE('Data Collection'!E105:L105)</f>
        <v>#DIV/0!</v>
      </c>
    </row>
    <row r="105" spans="1:1" x14ac:dyDescent="0.2">
      <c r="A105" s="67" t="e">
        <f>AVERAGE('Data Collection'!E106:L106)</f>
        <v>#DIV/0!</v>
      </c>
    </row>
    <row r="106" spans="1:1" x14ac:dyDescent="0.2">
      <c r="A106" s="67" t="e">
        <f>AVERAGE('Data Collection'!E107:L107)</f>
        <v>#DIV/0!</v>
      </c>
    </row>
    <row r="107" spans="1:1" x14ac:dyDescent="0.2">
      <c r="A107" s="67" t="e">
        <f>AVERAGE('Data Collection'!E108:L108)</f>
        <v>#DIV/0!</v>
      </c>
    </row>
    <row r="108" spans="1:1" x14ac:dyDescent="0.2">
      <c r="A108" s="67" t="e">
        <f>AVERAGE('Data Collection'!E109:L109)</f>
        <v>#DIV/0!</v>
      </c>
    </row>
    <row r="109" spans="1:1" x14ac:dyDescent="0.2">
      <c r="A109" s="67" t="e">
        <f>AVERAGE('Data Collection'!E110:L110)</f>
        <v>#DIV/0!</v>
      </c>
    </row>
    <row r="110" spans="1:1" x14ac:dyDescent="0.2">
      <c r="A110" s="67" t="e">
        <f>AVERAGE('Data Collection'!E111:L111)</f>
        <v>#DIV/0!</v>
      </c>
    </row>
    <row r="111" spans="1:1" x14ac:dyDescent="0.2">
      <c r="A111" s="67" t="e">
        <f>AVERAGE('Data Collection'!E112:L112)</f>
        <v>#DIV/0!</v>
      </c>
    </row>
    <row r="112" spans="1:1" x14ac:dyDescent="0.2">
      <c r="A112" s="67" t="e">
        <f>AVERAGE('Data Collection'!E113:L113)</f>
        <v>#DIV/0!</v>
      </c>
    </row>
    <row r="113" spans="1:1" x14ac:dyDescent="0.2">
      <c r="A113" s="67" t="e">
        <f>AVERAGE('Data Collection'!E114:L114)</f>
        <v>#DIV/0!</v>
      </c>
    </row>
    <row r="114" spans="1:1" x14ac:dyDescent="0.2">
      <c r="A114" s="67" t="e">
        <f>AVERAGE('Data Collection'!E115:L115)</f>
        <v>#DIV/0!</v>
      </c>
    </row>
    <row r="115" spans="1:1" x14ac:dyDescent="0.2">
      <c r="A115" s="67" t="e">
        <f>AVERAGE('Data Collection'!E116:L116)</f>
        <v>#DIV/0!</v>
      </c>
    </row>
    <row r="116" spans="1:1" x14ac:dyDescent="0.2">
      <c r="A116" s="67" t="e">
        <f>AVERAGE('Data Collection'!E117:L117)</f>
        <v>#DIV/0!</v>
      </c>
    </row>
    <row r="117" spans="1:1" x14ac:dyDescent="0.2">
      <c r="A117" s="67" t="e">
        <f>AVERAGE('Data Collection'!E118:L118)</f>
        <v>#DIV/0!</v>
      </c>
    </row>
    <row r="118" spans="1:1" x14ac:dyDescent="0.2">
      <c r="A118" s="67" t="e">
        <f>AVERAGE('Data Collection'!E119:L119)</f>
        <v>#DIV/0!</v>
      </c>
    </row>
    <row r="119" spans="1:1" x14ac:dyDescent="0.2">
      <c r="A119" s="67" t="e">
        <f>AVERAGE('Data Collection'!E120:L120)</f>
        <v>#DIV/0!</v>
      </c>
    </row>
    <row r="120" spans="1:1" x14ac:dyDescent="0.2">
      <c r="A120" s="67" t="e">
        <f>AVERAGE('Data Collection'!E121:L121)</f>
        <v>#DIV/0!</v>
      </c>
    </row>
    <row r="121" spans="1:1" x14ac:dyDescent="0.2">
      <c r="A121" s="67" t="e">
        <f>AVERAGE('Data Collection'!E122:L122)</f>
        <v>#DIV/0!</v>
      </c>
    </row>
    <row r="122" spans="1:1" x14ac:dyDescent="0.2">
      <c r="A122" s="67" t="e">
        <f>AVERAGE('Data Collection'!E123:L123)</f>
        <v>#DIV/0!</v>
      </c>
    </row>
    <row r="123" spans="1:1" x14ac:dyDescent="0.2">
      <c r="A123" s="67" t="e">
        <f>AVERAGE('Data Collection'!E124:L124)</f>
        <v>#DIV/0!</v>
      </c>
    </row>
    <row r="124" spans="1:1" x14ac:dyDescent="0.2">
      <c r="A124" s="67" t="e">
        <f>AVERAGE('Data Collection'!E125:L125)</f>
        <v>#DIV/0!</v>
      </c>
    </row>
    <row r="125" spans="1:1" x14ac:dyDescent="0.2">
      <c r="A125" s="67" t="e">
        <f>AVERAGE('Data Collection'!E126:L126)</f>
        <v>#DIV/0!</v>
      </c>
    </row>
    <row r="126" spans="1:1" x14ac:dyDescent="0.2">
      <c r="A126" s="67" t="e">
        <f>AVERAGE('Data Collection'!E127:L127)</f>
        <v>#DIV/0!</v>
      </c>
    </row>
    <row r="127" spans="1:1" x14ac:dyDescent="0.2">
      <c r="A127" s="67" t="e">
        <f>AVERAGE('Data Collection'!E128:L128)</f>
        <v>#DIV/0!</v>
      </c>
    </row>
    <row r="128" spans="1:1" x14ac:dyDescent="0.2">
      <c r="A128" s="67" t="e">
        <f>AVERAGE('Data Collection'!E129:L129)</f>
        <v>#DIV/0!</v>
      </c>
    </row>
    <row r="129" spans="1:1" x14ac:dyDescent="0.2">
      <c r="A129" s="67" t="e">
        <f>AVERAGE('Data Collection'!E130:L130)</f>
        <v>#DIV/0!</v>
      </c>
    </row>
    <row r="130" spans="1:1" x14ac:dyDescent="0.2">
      <c r="A130" s="67" t="e">
        <f>AVERAGE('Data Collection'!E131:L131)</f>
        <v>#DIV/0!</v>
      </c>
    </row>
    <row r="131" spans="1:1" x14ac:dyDescent="0.2">
      <c r="A131" s="67" t="e">
        <f>AVERAGE('Data Collection'!E132:L132)</f>
        <v>#DIV/0!</v>
      </c>
    </row>
    <row r="132" spans="1:1" x14ac:dyDescent="0.2">
      <c r="A132" s="67" t="e">
        <f>AVERAGE('Data Collection'!E133:L133)</f>
        <v>#DIV/0!</v>
      </c>
    </row>
    <row r="133" spans="1:1" x14ac:dyDescent="0.2">
      <c r="A133" s="67" t="e">
        <f>AVERAGE('Data Collection'!E134:L134)</f>
        <v>#DIV/0!</v>
      </c>
    </row>
    <row r="134" spans="1:1" x14ac:dyDescent="0.2">
      <c r="A134" s="67" t="e">
        <f>AVERAGE('Data Collection'!E135:L135)</f>
        <v>#DIV/0!</v>
      </c>
    </row>
    <row r="135" spans="1:1" x14ac:dyDescent="0.2">
      <c r="A135" s="67" t="e">
        <f>AVERAGE('Data Collection'!E136:L136)</f>
        <v>#DIV/0!</v>
      </c>
    </row>
    <row r="136" spans="1:1" x14ac:dyDescent="0.2">
      <c r="A136" s="67" t="e">
        <f>AVERAGE('Data Collection'!E137:L137)</f>
        <v>#DIV/0!</v>
      </c>
    </row>
    <row r="137" spans="1:1" x14ac:dyDescent="0.2">
      <c r="A137" s="67" t="e">
        <f>AVERAGE('Data Collection'!E138:L138)</f>
        <v>#DIV/0!</v>
      </c>
    </row>
    <row r="138" spans="1:1" x14ac:dyDescent="0.2">
      <c r="A138" s="67" t="e">
        <f>AVERAGE('Data Collection'!E139:L139)</f>
        <v>#DIV/0!</v>
      </c>
    </row>
    <row r="139" spans="1:1" x14ac:dyDescent="0.2">
      <c r="A139" s="67" t="e">
        <f>AVERAGE('Data Collection'!E140:L140)</f>
        <v>#DIV/0!</v>
      </c>
    </row>
    <row r="140" spans="1:1" x14ac:dyDescent="0.2">
      <c r="A140" s="67" t="e">
        <f>AVERAGE('Data Collection'!E141:L141)</f>
        <v>#DIV/0!</v>
      </c>
    </row>
    <row r="141" spans="1:1" x14ac:dyDescent="0.2">
      <c r="A141" s="67" t="e">
        <f>AVERAGE('Data Collection'!E142:L142)</f>
        <v>#DIV/0!</v>
      </c>
    </row>
    <row r="142" spans="1:1" x14ac:dyDescent="0.2">
      <c r="A142" s="67" t="e">
        <f>AVERAGE('Data Collection'!E143:L143)</f>
        <v>#DIV/0!</v>
      </c>
    </row>
    <row r="143" spans="1:1" x14ac:dyDescent="0.2">
      <c r="A143" s="67" t="e">
        <f>AVERAGE('Data Collection'!E144:L144)</f>
        <v>#DIV/0!</v>
      </c>
    </row>
    <row r="144" spans="1:1" x14ac:dyDescent="0.2">
      <c r="A144" s="67" t="e">
        <f>AVERAGE('Data Collection'!E145:L145)</f>
        <v>#DIV/0!</v>
      </c>
    </row>
    <row r="145" spans="1:1" x14ac:dyDescent="0.2">
      <c r="A145" s="67" t="e">
        <f>AVERAGE('Data Collection'!E146:L146)</f>
        <v>#DIV/0!</v>
      </c>
    </row>
    <row r="146" spans="1:1" x14ac:dyDescent="0.2">
      <c r="A146" s="67" t="e">
        <f>AVERAGE('Data Collection'!E147:L147)</f>
        <v>#DIV/0!</v>
      </c>
    </row>
    <row r="147" spans="1:1" x14ac:dyDescent="0.2">
      <c r="A147" s="67" t="e">
        <f>AVERAGE('Data Collection'!E148:L148)</f>
        <v>#DIV/0!</v>
      </c>
    </row>
    <row r="148" spans="1:1" x14ac:dyDescent="0.2">
      <c r="A148" s="67" t="e">
        <f>AVERAGE('Data Collection'!E149:L149)</f>
        <v>#DIV/0!</v>
      </c>
    </row>
    <row r="149" spans="1:1" x14ac:dyDescent="0.2">
      <c r="A149" s="67" t="e">
        <f>AVERAGE('Data Collection'!E150:L150)</f>
        <v>#DIV/0!</v>
      </c>
    </row>
    <row r="150" spans="1:1" x14ac:dyDescent="0.2">
      <c r="A150" s="67" t="e">
        <f>AVERAGE('Data Collection'!E151:L151)</f>
        <v>#DIV/0!</v>
      </c>
    </row>
    <row r="151" spans="1:1" x14ac:dyDescent="0.2">
      <c r="A151" s="67" t="e">
        <f>AVERAGE('Data Collection'!E152:L152)</f>
        <v>#DIV/0!</v>
      </c>
    </row>
    <row r="152" spans="1:1" x14ac:dyDescent="0.2">
      <c r="A152" s="67" t="e">
        <f>AVERAGE('Data Collection'!E153:L153)</f>
        <v>#DIV/0!</v>
      </c>
    </row>
    <row r="153" spans="1:1" x14ac:dyDescent="0.2">
      <c r="A153" s="68"/>
    </row>
    <row r="154" spans="1:1" x14ac:dyDescent="0.2">
      <c r="A154" s="68"/>
    </row>
    <row r="155" spans="1:1" x14ac:dyDescent="0.2">
      <c r="A155" s="68"/>
    </row>
    <row r="156" spans="1:1" x14ac:dyDescent="0.2">
      <c r="A156" s="68"/>
    </row>
    <row r="157" spans="1:1" x14ac:dyDescent="0.2">
      <c r="A157" s="68"/>
    </row>
    <row r="158" spans="1:1" x14ac:dyDescent="0.2">
      <c r="A158" s="68"/>
    </row>
    <row r="159" spans="1:1" x14ac:dyDescent="0.2">
      <c r="A159" s="68"/>
    </row>
    <row r="160" spans="1:1" x14ac:dyDescent="0.2">
      <c r="A160" s="68"/>
    </row>
    <row r="161" spans="1:1" x14ac:dyDescent="0.2">
      <c r="A161" s="68"/>
    </row>
    <row r="162" spans="1:1" x14ac:dyDescent="0.2">
      <c r="A162" s="68"/>
    </row>
    <row r="163" spans="1:1" x14ac:dyDescent="0.2">
      <c r="A163" s="68"/>
    </row>
    <row r="164" spans="1:1" x14ac:dyDescent="0.2">
      <c r="A164" s="68"/>
    </row>
    <row r="165" spans="1:1" x14ac:dyDescent="0.2">
      <c r="A165" s="68"/>
    </row>
    <row r="166" spans="1:1" x14ac:dyDescent="0.2">
      <c r="A166" s="68"/>
    </row>
    <row r="167" spans="1:1" x14ac:dyDescent="0.2">
      <c r="A167" s="68"/>
    </row>
    <row r="168" spans="1:1" x14ac:dyDescent="0.2">
      <c r="A168" s="68"/>
    </row>
    <row r="169" spans="1:1" x14ac:dyDescent="0.2">
      <c r="A169" s="68"/>
    </row>
    <row r="170" spans="1:1" x14ac:dyDescent="0.2">
      <c r="A170" s="68"/>
    </row>
    <row r="171" spans="1:1" x14ac:dyDescent="0.2">
      <c r="A171" s="68"/>
    </row>
    <row r="172" spans="1:1" x14ac:dyDescent="0.2">
      <c r="A172" s="68"/>
    </row>
    <row r="173" spans="1:1" x14ac:dyDescent="0.2">
      <c r="A173" s="68"/>
    </row>
    <row r="174" spans="1:1" x14ac:dyDescent="0.2">
      <c r="A174" s="68"/>
    </row>
    <row r="175" spans="1:1" x14ac:dyDescent="0.2">
      <c r="A175" s="68"/>
    </row>
    <row r="176" spans="1:1" x14ac:dyDescent="0.2">
      <c r="A176" s="68"/>
    </row>
    <row r="177" spans="1:1" x14ac:dyDescent="0.2">
      <c r="A177" s="68"/>
    </row>
    <row r="178" spans="1:1" x14ac:dyDescent="0.2">
      <c r="A178" s="68"/>
    </row>
    <row r="179" spans="1:1" x14ac:dyDescent="0.2">
      <c r="A179" s="68"/>
    </row>
    <row r="180" spans="1:1" x14ac:dyDescent="0.2">
      <c r="A180" s="68"/>
    </row>
    <row r="181" spans="1:1" x14ac:dyDescent="0.2">
      <c r="A181" s="68"/>
    </row>
    <row r="182" spans="1:1" x14ac:dyDescent="0.2">
      <c r="A182" s="68"/>
    </row>
    <row r="183" spans="1:1" x14ac:dyDescent="0.2">
      <c r="A183" s="68"/>
    </row>
    <row r="184" spans="1:1" x14ac:dyDescent="0.2">
      <c r="A184" s="68"/>
    </row>
    <row r="185" spans="1:1" x14ac:dyDescent="0.2">
      <c r="A185" s="68"/>
    </row>
    <row r="186" spans="1:1" x14ac:dyDescent="0.2">
      <c r="A186" s="68"/>
    </row>
    <row r="187" spans="1:1" x14ac:dyDescent="0.2">
      <c r="A187" s="68"/>
    </row>
    <row r="188" spans="1:1" x14ac:dyDescent="0.2">
      <c r="A188" s="68"/>
    </row>
    <row r="189" spans="1:1" x14ac:dyDescent="0.2">
      <c r="A189" s="68"/>
    </row>
    <row r="190" spans="1:1" x14ac:dyDescent="0.2">
      <c r="A190" s="68"/>
    </row>
    <row r="191" spans="1:1" x14ac:dyDescent="0.2">
      <c r="A191" s="68"/>
    </row>
    <row r="192" spans="1:1" x14ac:dyDescent="0.2">
      <c r="A192" s="68"/>
    </row>
    <row r="193" spans="1:1" x14ac:dyDescent="0.2">
      <c r="A193" s="68"/>
    </row>
    <row r="194" spans="1:1" x14ac:dyDescent="0.2">
      <c r="A194" s="68"/>
    </row>
    <row r="195" spans="1:1" x14ac:dyDescent="0.2">
      <c r="A195" s="68"/>
    </row>
    <row r="196" spans="1:1" x14ac:dyDescent="0.2">
      <c r="A196" s="68"/>
    </row>
    <row r="197" spans="1:1" x14ac:dyDescent="0.2">
      <c r="A197" s="68"/>
    </row>
    <row r="198" spans="1:1" x14ac:dyDescent="0.2">
      <c r="A198" s="68"/>
    </row>
    <row r="199" spans="1:1" x14ac:dyDescent="0.2">
      <c r="A199" s="68"/>
    </row>
    <row r="200" spans="1:1" x14ac:dyDescent="0.2">
      <c r="A200" s="68"/>
    </row>
    <row r="201" spans="1:1" x14ac:dyDescent="0.2">
      <c r="A201" s="68"/>
    </row>
    <row r="202" spans="1:1" x14ac:dyDescent="0.2">
      <c r="A202" s="68"/>
    </row>
    <row r="203" spans="1:1" x14ac:dyDescent="0.2">
      <c r="A203" s="68"/>
    </row>
    <row r="204" spans="1:1" x14ac:dyDescent="0.2">
      <c r="A204" s="68"/>
    </row>
    <row r="205" spans="1:1" x14ac:dyDescent="0.2">
      <c r="A205" s="68"/>
    </row>
    <row r="206" spans="1:1" x14ac:dyDescent="0.2">
      <c r="A206" s="68"/>
    </row>
    <row r="207" spans="1:1" x14ac:dyDescent="0.2">
      <c r="A207" s="68"/>
    </row>
    <row r="208" spans="1:1" x14ac:dyDescent="0.2">
      <c r="A208" s="68"/>
    </row>
    <row r="209" spans="1:1" x14ac:dyDescent="0.2">
      <c r="A209" s="68"/>
    </row>
    <row r="210" spans="1:1" x14ac:dyDescent="0.2">
      <c r="A210" s="68"/>
    </row>
    <row r="211" spans="1:1" x14ac:dyDescent="0.2">
      <c r="A211" s="68"/>
    </row>
    <row r="212" spans="1:1" x14ac:dyDescent="0.2">
      <c r="A212" s="68"/>
    </row>
    <row r="213" spans="1:1" x14ac:dyDescent="0.2">
      <c r="A213" s="68"/>
    </row>
    <row r="214" spans="1:1" x14ac:dyDescent="0.2">
      <c r="A214" s="68"/>
    </row>
    <row r="215" spans="1:1" x14ac:dyDescent="0.2">
      <c r="A215" s="68"/>
    </row>
    <row r="216" spans="1:1" x14ac:dyDescent="0.2">
      <c r="A216" s="68"/>
    </row>
    <row r="217" spans="1:1" x14ac:dyDescent="0.2">
      <c r="A217" s="68"/>
    </row>
    <row r="218" spans="1:1" x14ac:dyDescent="0.2">
      <c r="A218" s="68"/>
    </row>
    <row r="219" spans="1:1" x14ac:dyDescent="0.2">
      <c r="A219" s="68"/>
    </row>
    <row r="220" spans="1:1" x14ac:dyDescent="0.2">
      <c r="A220" s="68"/>
    </row>
    <row r="221" spans="1:1" x14ac:dyDescent="0.2">
      <c r="A221" s="68"/>
    </row>
    <row r="222" spans="1:1" x14ac:dyDescent="0.2">
      <c r="A222" s="68"/>
    </row>
    <row r="223" spans="1:1" x14ac:dyDescent="0.2">
      <c r="A223" s="68"/>
    </row>
    <row r="224" spans="1:1" x14ac:dyDescent="0.2">
      <c r="A224" s="68"/>
    </row>
    <row r="225" spans="1:1" x14ac:dyDescent="0.2">
      <c r="A225" s="68"/>
    </row>
    <row r="226" spans="1:1" x14ac:dyDescent="0.2">
      <c r="A226" s="68"/>
    </row>
    <row r="227" spans="1:1" x14ac:dyDescent="0.2">
      <c r="A227" s="68"/>
    </row>
    <row r="228" spans="1:1" x14ac:dyDescent="0.2">
      <c r="A228" s="68"/>
    </row>
    <row r="229" spans="1:1" x14ac:dyDescent="0.2">
      <c r="A229" s="68"/>
    </row>
    <row r="230" spans="1:1" x14ac:dyDescent="0.2">
      <c r="A230" s="68"/>
    </row>
    <row r="231" spans="1:1" x14ac:dyDescent="0.2">
      <c r="A231" s="68"/>
    </row>
    <row r="232" spans="1:1" x14ac:dyDescent="0.2">
      <c r="A232" s="68"/>
    </row>
    <row r="233" spans="1:1" x14ac:dyDescent="0.2">
      <c r="A233" s="68"/>
    </row>
    <row r="234" spans="1:1" x14ac:dyDescent="0.2">
      <c r="A234" s="68"/>
    </row>
    <row r="235" spans="1:1" x14ac:dyDescent="0.2">
      <c r="A235" s="68"/>
    </row>
    <row r="236" spans="1:1" x14ac:dyDescent="0.2">
      <c r="A236" s="68"/>
    </row>
    <row r="237" spans="1:1" x14ac:dyDescent="0.2">
      <c r="A237" s="68"/>
    </row>
    <row r="238" spans="1:1" x14ac:dyDescent="0.2">
      <c r="A238" s="68"/>
    </row>
    <row r="239" spans="1:1" x14ac:dyDescent="0.2">
      <c r="A239" s="68"/>
    </row>
    <row r="240" spans="1:1" x14ac:dyDescent="0.2">
      <c r="A240" s="68"/>
    </row>
    <row r="241" spans="1:1" x14ac:dyDescent="0.2">
      <c r="A241" s="68"/>
    </row>
    <row r="242" spans="1:1" x14ac:dyDescent="0.2">
      <c r="A242" s="68"/>
    </row>
    <row r="243" spans="1:1" x14ac:dyDescent="0.2">
      <c r="A243" s="68"/>
    </row>
    <row r="244" spans="1:1" x14ac:dyDescent="0.2">
      <c r="A244" s="68"/>
    </row>
    <row r="245" spans="1:1" x14ac:dyDescent="0.2">
      <c r="A245" s="68"/>
    </row>
    <row r="246" spans="1:1" x14ac:dyDescent="0.2">
      <c r="A246" s="68"/>
    </row>
    <row r="247" spans="1:1" x14ac:dyDescent="0.2">
      <c r="A247" s="68"/>
    </row>
    <row r="248" spans="1:1" x14ac:dyDescent="0.2">
      <c r="A248" s="68"/>
    </row>
    <row r="249" spans="1:1" x14ac:dyDescent="0.2">
      <c r="A249" s="68"/>
    </row>
    <row r="250" spans="1:1" x14ac:dyDescent="0.2">
      <c r="A250" s="68"/>
    </row>
    <row r="251" spans="1:1" x14ac:dyDescent="0.2">
      <c r="A251" s="68"/>
    </row>
    <row r="252" spans="1:1" x14ac:dyDescent="0.2">
      <c r="A252" s="68"/>
    </row>
    <row r="253" spans="1:1" x14ac:dyDescent="0.2">
      <c r="A253" s="68"/>
    </row>
    <row r="254" spans="1:1" x14ac:dyDescent="0.2">
      <c r="A254" s="68"/>
    </row>
    <row r="255" spans="1:1" x14ac:dyDescent="0.2">
      <c r="A255" s="68"/>
    </row>
    <row r="256" spans="1:1" x14ac:dyDescent="0.2">
      <c r="A256" s="68"/>
    </row>
    <row r="257" spans="1:1" x14ac:dyDescent="0.2">
      <c r="A257" s="68"/>
    </row>
    <row r="258" spans="1:1" x14ac:dyDescent="0.2">
      <c r="A258" s="68"/>
    </row>
    <row r="259" spans="1:1" x14ac:dyDescent="0.2">
      <c r="A259" s="68"/>
    </row>
    <row r="260" spans="1:1" x14ac:dyDescent="0.2">
      <c r="A260" s="68"/>
    </row>
    <row r="261" spans="1:1" x14ac:dyDescent="0.2">
      <c r="A261" s="68"/>
    </row>
    <row r="262" spans="1:1" x14ac:dyDescent="0.2">
      <c r="A262" s="68"/>
    </row>
    <row r="263" spans="1:1" x14ac:dyDescent="0.2">
      <c r="A263" s="68"/>
    </row>
    <row r="264" spans="1:1" x14ac:dyDescent="0.2">
      <c r="A264" s="68"/>
    </row>
    <row r="265" spans="1:1" x14ac:dyDescent="0.2">
      <c r="A265" s="68"/>
    </row>
    <row r="266" spans="1:1" x14ac:dyDescent="0.2">
      <c r="A266" s="68"/>
    </row>
    <row r="267" spans="1:1" x14ac:dyDescent="0.2">
      <c r="A267" s="68"/>
    </row>
    <row r="268" spans="1:1" x14ac:dyDescent="0.2">
      <c r="A268" s="68"/>
    </row>
    <row r="269" spans="1:1" x14ac:dyDescent="0.2">
      <c r="A269" s="68"/>
    </row>
    <row r="270" spans="1:1" x14ac:dyDescent="0.2">
      <c r="A270" s="68"/>
    </row>
    <row r="271" spans="1:1" x14ac:dyDescent="0.2">
      <c r="A271" s="68"/>
    </row>
    <row r="272" spans="1:1" x14ac:dyDescent="0.2">
      <c r="A272" s="68"/>
    </row>
    <row r="273" spans="1:1" x14ac:dyDescent="0.2">
      <c r="A273" s="68"/>
    </row>
    <row r="274" spans="1:1" x14ac:dyDescent="0.2">
      <c r="A274" s="68"/>
    </row>
    <row r="275" spans="1:1" x14ac:dyDescent="0.2">
      <c r="A275" s="68"/>
    </row>
    <row r="276" spans="1:1" x14ac:dyDescent="0.2">
      <c r="A276" s="68"/>
    </row>
    <row r="277" spans="1:1" x14ac:dyDescent="0.2">
      <c r="A277" s="68"/>
    </row>
    <row r="278" spans="1:1" x14ac:dyDescent="0.2">
      <c r="A278" s="68"/>
    </row>
    <row r="279" spans="1:1" x14ac:dyDescent="0.2">
      <c r="A279" s="68"/>
    </row>
    <row r="280" spans="1:1" x14ac:dyDescent="0.2">
      <c r="A280" s="68"/>
    </row>
    <row r="281" spans="1:1" x14ac:dyDescent="0.2">
      <c r="A281" s="68"/>
    </row>
    <row r="282" spans="1:1" x14ac:dyDescent="0.2">
      <c r="A282" s="68"/>
    </row>
    <row r="283" spans="1:1" x14ac:dyDescent="0.2">
      <c r="A283" s="68"/>
    </row>
    <row r="284" spans="1:1" x14ac:dyDescent="0.2">
      <c r="A284" s="68"/>
    </row>
    <row r="285" spans="1:1" x14ac:dyDescent="0.2">
      <c r="A285" s="68"/>
    </row>
    <row r="286" spans="1:1" x14ac:dyDescent="0.2">
      <c r="A286" s="68"/>
    </row>
    <row r="287" spans="1:1" x14ac:dyDescent="0.2">
      <c r="A287" s="68"/>
    </row>
    <row r="288" spans="1:1" x14ac:dyDescent="0.2">
      <c r="A288" s="68"/>
    </row>
    <row r="289" spans="1:1" x14ac:dyDescent="0.2">
      <c r="A289" s="68"/>
    </row>
    <row r="290" spans="1:1" x14ac:dyDescent="0.2">
      <c r="A290" s="68"/>
    </row>
    <row r="291" spans="1:1" x14ac:dyDescent="0.2">
      <c r="A291" s="68"/>
    </row>
    <row r="292" spans="1:1" x14ac:dyDescent="0.2">
      <c r="A292" s="68"/>
    </row>
    <row r="293" spans="1:1" x14ac:dyDescent="0.2">
      <c r="A293" s="68"/>
    </row>
    <row r="294" spans="1:1" x14ac:dyDescent="0.2">
      <c r="A294" s="68"/>
    </row>
    <row r="295" spans="1:1" x14ac:dyDescent="0.2">
      <c r="A295" s="68"/>
    </row>
    <row r="296" spans="1:1" x14ac:dyDescent="0.2">
      <c r="A296" s="68"/>
    </row>
    <row r="297" spans="1:1" x14ac:dyDescent="0.2">
      <c r="A297" s="68"/>
    </row>
    <row r="298" spans="1:1" x14ac:dyDescent="0.2">
      <c r="A298" s="68"/>
    </row>
    <row r="299" spans="1:1" x14ac:dyDescent="0.2">
      <c r="A299" s="68"/>
    </row>
    <row r="300" spans="1:1" x14ac:dyDescent="0.2">
      <c r="A300" s="68"/>
    </row>
    <row r="301" spans="1:1" x14ac:dyDescent="0.2">
      <c r="A301" s="68"/>
    </row>
    <row r="302" spans="1:1" x14ac:dyDescent="0.2">
      <c r="A302" s="68"/>
    </row>
    <row r="303" spans="1:1" x14ac:dyDescent="0.2">
      <c r="A303" s="68"/>
    </row>
    <row r="304" spans="1:1" x14ac:dyDescent="0.2">
      <c r="A304" s="68"/>
    </row>
    <row r="305" spans="1:1" x14ac:dyDescent="0.2">
      <c r="A305" s="68"/>
    </row>
    <row r="306" spans="1:1" x14ac:dyDescent="0.2">
      <c r="A306" s="68"/>
    </row>
    <row r="307" spans="1:1" x14ac:dyDescent="0.2">
      <c r="A307" s="68"/>
    </row>
    <row r="308" spans="1:1" x14ac:dyDescent="0.2">
      <c r="A308" s="68"/>
    </row>
    <row r="309" spans="1:1" x14ac:dyDescent="0.2">
      <c r="A309" s="68"/>
    </row>
    <row r="310" spans="1:1" x14ac:dyDescent="0.2">
      <c r="A310" s="68"/>
    </row>
    <row r="311" spans="1:1" x14ac:dyDescent="0.2">
      <c r="A311" s="68"/>
    </row>
    <row r="312" spans="1:1" x14ac:dyDescent="0.2">
      <c r="A312" s="68"/>
    </row>
    <row r="313" spans="1:1" x14ac:dyDescent="0.2">
      <c r="A313" s="68"/>
    </row>
    <row r="314" spans="1:1" x14ac:dyDescent="0.2">
      <c r="A314" s="68"/>
    </row>
    <row r="315" spans="1:1" x14ac:dyDescent="0.2">
      <c r="A315" s="68"/>
    </row>
    <row r="316" spans="1:1" x14ac:dyDescent="0.2">
      <c r="A316" s="68"/>
    </row>
    <row r="317" spans="1:1" x14ac:dyDescent="0.2">
      <c r="A317" s="68"/>
    </row>
    <row r="318" spans="1:1" x14ac:dyDescent="0.2">
      <c r="A318" s="68"/>
    </row>
    <row r="319" spans="1:1" x14ac:dyDescent="0.2">
      <c r="A319" s="68"/>
    </row>
    <row r="320" spans="1:1" x14ac:dyDescent="0.2">
      <c r="A320" s="68"/>
    </row>
    <row r="321" spans="1:1" x14ac:dyDescent="0.2">
      <c r="A321" s="68"/>
    </row>
    <row r="322" spans="1:1" x14ac:dyDescent="0.2">
      <c r="A322" s="68"/>
    </row>
    <row r="323" spans="1:1" x14ac:dyDescent="0.2">
      <c r="A323" s="68"/>
    </row>
    <row r="324" spans="1:1" x14ac:dyDescent="0.2">
      <c r="A324" s="68"/>
    </row>
    <row r="325" spans="1:1" x14ac:dyDescent="0.2">
      <c r="A325" s="68"/>
    </row>
    <row r="326" spans="1:1" x14ac:dyDescent="0.2">
      <c r="A326" s="68"/>
    </row>
    <row r="327" spans="1:1" x14ac:dyDescent="0.2">
      <c r="A327" s="68"/>
    </row>
    <row r="328" spans="1:1" x14ac:dyDescent="0.2">
      <c r="A328" s="68"/>
    </row>
    <row r="329" spans="1:1" x14ac:dyDescent="0.2">
      <c r="A329" s="68"/>
    </row>
    <row r="330" spans="1:1" x14ac:dyDescent="0.2">
      <c r="A330" s="68"/>
    </row>
    <row r="331" spans="1:1" x14ac:dyDescent="0.2">
      <c r="A331" s="68"/>
    </row>
    <row r="332" spans="1:1" x14ac:dyDescent="0.2">
      <c r="A332" s="68"/>
    </row>
    <row r="333" spans="1:1" x14ac:dyDescent="0.2">
      <c r="A333" s="68"/>
    </row>
    <row r="334" spans="1:1" x14ac:dyDescent="0.2">
      <c r="A334" s="68"/>
    </row>
    <row r="335" spans="1:1" x14ac:dyDescent="0.2">
      <c r="A335" s="68"/>
    </row>
    <row r="336" spans="1:1" x14ac:dyDescent="0.2">
      <c r="A336" s="68"/>
    </row>
    <row r="337" spans="1:1" x14ac:dyDescent="0.2">
      <c r="A337" s="68"/>
    </row>
    <row r="338" spans="1:1" x14ac:dyDescent="0.2">
      <c r="A338" s="68"/>
    </row>
    <row r="339" spans="1:1" x14ac:dyDescent="0.2">
      <c r="A339" s="68"/>
    </row>
    <row r="340" spans="1:1" x14ac:dyDescent="0.2">
      <c r="A340" s="68"/>
    </row>
    <row r="341" spans="1:1" x14ac:dyDescent="0.2">
      <c r="A341" s="68"/>
    </row>
    <row r="342" spans="1:1" x14ac:dyDescent="0.2">
      <c r="A342" s="68"/>
    </row>
    <row r="343" spans="1:1" x14ac:dyDescent="0.2">
      <c r="A343" s="68"/>
    </row>
    <row r="344" spans="1:1" x14ac:dyDescent="0.2">
      <c r="A344" s="68"/>
    </row>
    <row r="345" spans="1:1" x14ac:dyDescent="0.2">
      <c r="A345" s="68"/>
    </row>
    <row r="346" spans="1:1" x14ac:dyDescent="0.2">
      <c r="A346" s="68"/>
    </row>
    <row r="347" spans="1:1" x14ac:dyDescent="0.2">
      <c r="A347" s="68"/>
    </row>
    <row r="348" spans="1:1" x14ac:dyDescent="0.2">
      <c r="A348" s="68"/>
    </row>
    <row r="349" spans="1:1" x14ac:dyDescent="0.2">
      <c r="A349" s="68"/>
    </row>
    <row r="350" spans="1:1" x14ac:dyDescent="0.2">
      <c r="A350" s="68"/>
    </row>
    <row r="351" spans="1:1" x14ac:dyDescent="0.2">
      <c r="A351" s="68"/>
    </row>
    <row r="352" spans="1:1" x14ac:dyDescent="0.2">
      <c r="A352" s="68"/>
    </row>
    <row r="353" spans="1:1" x14ac:dyDescent="0.2">
      <c r="A353" s="68"/>
    </row>
    <row r="354" spans="1:1" x14ac:dyDescent="0.2">
      <c r="A354" s="68"/>
    </row>
    <row r="355" spans="1:1" x14ac:dyDescent="0.2">
      <c r="A355" s="68"/>
    </row>
    <row r="356" spans="1:1" x14ac:dyDescent="0.2">
      <c r="A356" s="68"/>
    </row>
    <row r="357" spans="1:1" x14ac:dyDescent="0.2">
      <c r="A357" s="68"/>
    </row>
    <row r="358" spans="1:1" x14ac:dyDescent="0.2">
      <c r="A358" s="68"/>
    </row>
    <row r="359" spans="1:1" x14ac:dyDescent="0.2">
      <c r="A359" s="68"/>
    </row>
    <row r="360" spans="1:1" x14ac:dyDescent="0.2">
      <c r="A360" s="68"/>
    </row>
    <row r="361" spans="1:1" x14ac:dyDescent="0.2">
      <c r="A361" s="68"/>
    </row>
    <row r="362" spans="1:1" x14ac:dyDescent="0.2">
      <c r="A362" s="68"/>
    </row>
    <row r="363" spans="1:1" x14ac:dyDescent="0.2">
      <c r="A363" s="68"/>
    </row>
    <row r="364" spans="1:1" x14ac:dyDescent="0.2">
      <c r="A364" s="68"/>
    </row>
    <row r="365" spans="1:1" x14ac:dyDescent="0.2">
      <c r="A365" s="68"/>
    </row>
    <row r="366" spans="1:1" x14ac:dyDescent="0.2">
      <c r="A366" s="68"/>
    </row>
    <row r="367" spans="1:1" x14ac:dyDescent="0.2">
      <c r="A367" s="68"/>
    </row>
    <row r="368" spans="1:1" x14ac:dyDescent="0.2">
      <c r="A368" s="68"/>
    </row>
    <row r="369" spans="1:1" x14ac:dyDescent="0.2">
      <c r="A369" s="68"/>
    </row>
    <row r="370" spans="1:1" x14ac:dyDescent="0.2">
      <c r="A370" s="68"/>
    </row>
    <row r="371" spans="1:1" x14ac:dyDescent="0.2">
      <c r="A371" s="68"/>
    </row>
    <row r="372" spans="1:1" x14ac:dyDescent="0.2">
      <c r="A372" s="68"/>
    </row>
    <row r="373" spans="1:1" x14ac:dyDescent="0.2">
      <c r="A373" s="68"/>
    </row>
    <row r="374" spans="1:1" x14ac:dyDescent="0.2">
      <c r="A374" s="68"/>
    </row>
    <row r="375" spans="1:1" x14ac:dyDescent="0.2">
      <c r="A375" s="68"/>
    </row>
    <row r="376" spans="1:1" x14ac:dyDescent="0.2">
      <c r="A376" s="68"/>
    </row>
    <row r="377" spans="1:1" x14ac:dyDescent="0.2">
      <c r="A377" s="68"/>
    </row>
    <row r="378" spans="1:1" x14ac:dyDescent="0.2">
      <c r="A378" s="68"/>
    </row>
    <row r="379" spans="1:1" x14ac:dyDescent="0.2">
      <c r="A379" s="68"/>
    </row>
    <row r="380" spans="1:1" x14ac:dyDescent="0.2">
      <c r="A380" s="68"/>
    </row>
    <row r="381" spans="1:1" x14ac:dyDescent="0.2">
      <c r="A381" s="68"/>
    </row>
    <row r="382" spans="1:1" x14ac:dyDescent="0.2">
      <c r="A382" s="68"/>
    </row>
    <row r="383" spans="1:1" x14ac:dyDescent="0.2">
      <c r="A383" s="68"/>
    </row>
    <row r="384" spans="1:1" x14ac:dyDescent="0.2">
      <c r="A384" s="68"/>
    </row>
    <row r="385" spans="1:1" x14ac:dyDescent="0.2">
      <c r="A385" s="68"/>
    </row>
    <row r="386" spans="1:1" x14ac:dyDescent="0.2">
      <c r="A386" s="68"/>
    </row>
    <row r="387" spans="1:1" x14ac:dyDescent="0.2">
      <c r="A387" s="68"/>
    </row>
    <row r="388" spans="1:1" x14ac:dyDescent="0.2">
      <c r="A388" s="68"/>
    </row>
    <row r="389" spans="1:1" x14ac:dyDescent="0.2">
      <c r="A389" s="68"/>
    </row>
    <row r="390" spans="1:1" x14ac:dyDescent="0.2">
      <c r="A390" s="68"/>
    </row>
    <row r="391" spans="1:1" x14ac:dyDescent="0.2">
      <c r="A391" s="68"/>
    </row>
    <row r="392" spans="1:1" x14ac:dyDescent="0.2">
      <c r="A392" s="68"/>
    </row>
    <row r="393" spans="1:1" x14ac:dyDescent="0.2">
      <c r="A393" s="68"/>
    </row>
    <row r="394" spans="1:1" x14ac:dyDescent="0.2">
      <c r="A394" s="68"/>
    </row>
    <row r="395" spans="1:1" x14ac:dyDescent="0.2">
      <c r="A395" s="68"/>
    </row>
    <row r="396" spans="1:1" x14ac:dyDescent="0.2">
      <c r="A396" s="68"/>
    </row>
    <row r="397" spans="1:1" x14ac:dyDescent="0.2">
      <c r="A397" s="68"/>
    </row>
    <row r="398" spans="1:1" x14ac:dyDescent="0.2">
      <c r="A398" s="68"/>
    </row>
    <row r="399" spans="1:1" x14ac:dyDescent="0.2">
      <c r="A399" s="68"/>
    </row>
    <row r="400" spans="1:1" x14ac:dyDescent="0.2">
      <c r="A400" s="68"/>
    </row>
    <row r="401" spans="1:1" x14ac:dyDescent="0.2">
      <c r="A401" s="68"/>
    </row>
    <row r="402" spans="1:1" x14ac:dyDescent="0.2">
      <c r="A402" s="68"/>
    </row>
    <row r="403" spans="1:1" x14ac:dyDescent="0.2">
      <c r="A403" s="68"/>
    </row>
    <row r="404" spans="1:1" x14ac:dyDescent="0.2">
      <c r="A404" s="68"/>
    </row>
    <row r="405" spans="1:1" x14ac:dyDescent="0.2">
      <c r="A405" s="68"/>
    </row>
    <row r="406" spans="1:1" x14ac:dyDescent="0.2">
      <c r="A406" s="68"/>
    </row>
    <row r="407" spans="1:1" x14ac:dyDescent="0.2">
      <c r="A407" s="68"/>
    </row>
    <row r="408" spans="1:1" x14ac:dyDescent="0.2">
      <c r="A408" s="68"/>
    </row>
    <row r="409" spans="1:1" x14ac:dyDescent="0.2">
      <c r="A409" s="68"/>
    </row>
    <row r="410" spans="1:1" x14ac:dyDescent="0.2">
      <c r="A410" s="68"/>
    </row>
    <row r="411" spans="1:1" x14ac:dyDescent="0.2">
      <c r="A411" s="68"/>
    </row>
    <row r="412" spans="1:1" x14ac:dyDescent="0.2">
      <c r="A412" s="68"/>
    </row>
    <row r="413" spans="1:1" x14ac:dyDescent="0.2">
      <c r="A413" s="68"/>
    </row>
    <row r="414" spans="1:1" x14ac:dyDescent="0.2">
      <c r="A414" s="68"/>
    </row>
    <row r="415" spans="1:1" x14ac:dyDescent="0.2">
      <c r="A415" s="68"/>
    </row>
    <row r="416" spans="1:1" x14ac:dyDescent="0.2">
      <c r="A416" s="68"/>
    </row>
    <row r="417" spans="1:1" x14ac:dyDescent="0.2">
      <c r="A417" s="68"/>
    </row>
    <row r="418" spans="1:1" x14ac:dyDescent="0.2">
      <c r="A418" s="68"/>
    </row>
    <row r="419" spans="1:1" x14ac:dyDescent="0.2">
      <c r="A419" s="68"/>
    </row>
    <row r="420" spans="1:1" x14ac:dyDescent="0.2">
      <c r="A420" s="68"/>
    </row>
    <row r="421" spans="1:1" x14ac:dyDescent="0.2">
      <c r="A421" s="68"/>
    </row>
    <row r="422" spans="1:1" x14ac:dyDescent="0.2">
      <c r="A422" s="68"/>
    </row>
    <row r="423" spans="1:1" x14ac:dyDescent="0.2">
      <c r="A423" s="68"/>
    </row>
    <row r="424" spans="1:1" x14ac:dyDescent="0.2">
      <c r="A424" s="68"/>
    </row>
    <row r="425" spans="1:1" x14ac:dyDescent="0.2">
      <c r="A425" s="68"/>
    </row>
    <row r="426" spans="1:1" x14ac:dyDescent="0.2">
      <c r="A426" s="68"/>
    </row>
    <row r="427" spans="1:1" x14ac:dyDescent="0.2">
      <c r="A427" s="68"/>
    </row>
    <row r="428" spans="1:1" x14ac:dyDescent="0.2">
      <c r="A428" s="68"/>
    </row>
    <row r="429" spans="1:1" x14ac:dyDescent="0.2">
      <c r="A429" s="68"/>
    </row>
    <row r="430" spans="1:1" x14ac:dyDescent="0.2">
      <c r="A430" s="68"/>
    </row>
    <row r="431" spans="1:1" x14ac:dyDescent="0.2">
      <c r="A431" s="68"/>
    </row>
    <row r="432" spans="1:1" x14ac:dyDescent="0.2">
      <c r="A432" s="68"/>
    </row>
    <row r="433" spans="1:1" x14ac:dyDescent="0.2">
      <c r="A433" s="68"/>
    </row>
    <row r="434" spans="1:1" x14ac:dyDescent="0.2">
      <c r="A434" s="68"/>
    </row>
    <row r="435" spans="1:1" x14ac:dyDescent="0.2">
      <c r="A435" s="68"/>
    </row>
    <row r="436" spans="1:1" x14ac:dyDescent="0.2">
      <c r="A436" s="68"/>
    </row>
    <row r="437" spans="1:1" x14ac:dyDescent="0.2">
      <c r="A437" s="68"/>
    </row>
    <row r="438" spans="1:1" x14ac:dyDescent="0.2">
      <c r="A438" s="68"/>
    </row>
    <row r="439" spans="1:1" x14ac:dyDescent="0.2">
      <c r="A439" s="68"/>
    </row>
    <row r="440" spans="1:1" x14ac:dyDescent="0.2">
      <c r="A440" s="68"/>
    </row>
    <row r="441" spans="1:1" x14ac:dyDescent="0.2">
      <c r="A441" s="68"/>
    </row>
    <row r="442" spans="1:1" x14ac:dyDescent="0.2">
      <c r="A442" s="68"/>
    </row>
    <row r="443" spans="1:1" x14ac:dyDescent="0.2">
      <c r="A443" s="68"/>
    </row>
    <row r="444" spans="1:1" x14ac:dyDescent="0.2">
      <c r="A444" s="68"/>
    </row>
    <row r="445" spans="1:1" x14ac:dyDescent="0.2">
      <c r="A445" s="68"/>
    </row>
    <row r="446" spans="1:1" x14ac:dyDescent="0.2">
      <c r="A446" s="68"/>
    </row>
    <row r="447" spans="1:1" x14ac:dyDescent="0.2">
      <c r="A447" s="68"/>
    </row>
    <row r="448" spans="1:1" x14ac:dyDescent="0.2">
      <c r="A448" s="68"/>
    </row>
    <row r="449" spans="1:1" x14ac:dyDescent="0.2">
      <c r="A449" s="68"/>
    </row>
    <row r="450" spans="1:1" x14ac:dyDescent="0.2">
      <c r="A450" s="68"/>
    </row>
    <row r="451" spans="1:1" x14ac:dyDescent="0.2">
      <c r="A451" s="68"/>
    </row>
    <row r="452" spans="1:1" x14ac:dyDescent="0.2">
      <c r="A452" s="68"/>
    </row>
    <row r="453" spans="1:1" x14ac:dyDescent="0.2">
      <c r="A453" s="68"/>
    </row>
    <row r="454" spans="1:1" x14ac:dyDescent="0.2">
      <c r="A454" s="68"/>
    </row>
    <row r="455" spans="1:1" x14ac:dyDescent="0.2">
      <c r="A455" s="68"/>
    </row>
    <row r="456" spans="1:1" x14ac:dyDescent="0.2">
      <c r="A456" s="68"/>
    </row>
    <row r="457" spans="1:1" x14ac:dyDescent="0.2">
      <c r="A457" s="68"/>
    </row>
    <row r="458" spans="1:1" x14ac:dyDescent="0.2">
      <c r="A458" s="68"/>
    </row>
    <row r="459" spans="1:1" x14ac:dyDescent="0.2">
      <c r="A459" s="68"/>
    </row>
    <row r="460" spans="1:1" x14ac:dyDescent="0.2">
      <c r="A460" s="68"/>
    </row>
    <row r="461" spans="1:1" x14ac:dyDescent="0.2">
      <c r="A461" s="68"/>
    </row>
    <row r="462" spans="1:1" x14ac:dyDescent="0.2">
      <c r="A462" s="68"/>
    </row>
    <row r="463" spans="1:1" x14ac:dyDescent="0.2">
      <c r="A463" s="68"/>
    </row>
    <row r="464" spans="1:1" x14ac:dyDescent="0.2">
      <c r="A464" s="68"/>
    </row>
    <row r="465" spans="1:1" x14ac:dyDescent="0.2">
      <c r="A465" s="68"/>
    </row>
    <row r="466" spans="1:1" x14ac:dyDescent="0.2">
      <c r="A466" s="68"/>
    </row>
    <row r="467" spans="1:1" x14ac:dyDescent="0.2">
      <c r="A467" s="68"/>
    </row>
    <row r="468" spans="1:1" x14ac:dyDescent="0.2">
      <c r="A468" s="68"/>
    </row>
    <row r="469" spans="1:1" x14ac:dyDescent="0.2">
      <c r="A469" s="68"/>
    </row>
    <row r="470" spans="1:1" x14ac:dyDescent="0.2">
      <c r="A470" s="68"/>
    </row>
    <row r="471" spans="1:1" x14ac:dyDescent="0.2">
      <c r="A471" s="68"/>
    </row>
    <row r="472" spans="1:1" x14ac:dyDescent="0.2">
      <c r="A472" s="68"/>
    </row>
    <row r="473" spans="1:1" x14ac:dyDescent="0.2">
      <c r="A473" s="68"/>
    </row>
    <row r="474" spans="1:1" x14ac:dyDescent="0.2">
      <c r="A474" s="68"/>
    </row>
    <row r="475" spans="1:1" x14ac:dyDescent="0.2">
      <c r="A475" s="68"/>
    </row>
    <row r="476" spans="1:1" x14ac:dyDescent="0.2">
      <c r="A476" s="68"/>
    </row>
    <row r="477" spans="1:1" x14ac:dyDescent="0.2">
      <c r="A477" s="68"/>
    </row>
    <row r="478" spans="1:1" x14ac:dyDescent="0.2">
      <c r="A478" s="68"/>
    </row>
    <row r="479" spans="1:1" x14ac:dyDescent="0.2">
      <c r="A479" s="68"/>
    </row>
    <row r="480" spans="1:1" x14ac:dyDescent="0.2">
      <c r="A480" s="68"/>
    </row>
    <row r="481" spans="1:1" x14ac:dyDescent="0.2">
      <c r="A481" s="68"/>
    </row>
    <row r="482" spans="1:1" x14ac:dyDescent="0.2">
      <c r="A482" s="68"/>
    </row>
    <row r="483" spans="1:1" x14ac:dyDescent="0.2">
      <c r="A483" s="68"/>
    </row>
    <row r="484" spans="1:1" x14ac:dyDescent="0.2">
      <c r="A484" s="68"/>
    </row>
    <row r="485" spans="1:1" x14ac:dyDescent="0.2">
      <c r="A485" s="68"/>
    </row>
    <row r="486" spans="1:1" x14ac:dyDescent="0.2">
      <c r="A486" s="68"/>
    </row>
    <row r="487" spans="1:1" x14ac:dyDescent="0.2">
      <c r="A487" s="68"/>
    </row>
    <row r="488" spans="1:1" x14ac:dyDescent="0.2">
      <c r="A488" s="68"/>
    </row>
    <row r="489" spans="1:1" x14ac:dyDescent="0.2">
      <c r="A489" s="68"/>
    </row>
    <row r="490" spans="1:1" x14ac:dyDescent="0.2">
      <c r="A490" s="68"/>
    </row>
    <row r="491" spans="1:1" x14ac:dyDescent="0.2">
      <c r="A491" s="68"/>
    </row>
    <row r="492" spans="1:1" x14ac:dyDescent="0.2">
      <c r="A492" s="68"/>
    </row>
    <row r="493" spans="1:1" x14ac:dyDescent="0.2">
      <c r="A493" s="68"/>
    </row>
    <row r="494" spans="1:1" x14ac:dyDescent="0.2">
      <c r="A494" s="68"/>
    </row>
    <row r="495" spans="1:1" x14ac:dyDescent="0.2">
      <c r="A495" s="68"/>
    </row>
    <row r="496" spans="1:1" x14ac:dyDescent="0.2">
      <c r="A496" s="68"/>
    </row>
    <row r="497" spans="1:1" x14ac:dyDescent="0.2">
      <c r="A497" s="68"/>
    </row>
    <row r="498" spans="1:1" x14ac:dyDescent="0.2">
      <c r="A498" s="68"/>
    </row>
    <row r="499" spans="1:1" x14ac:dyDescent="0.2">
      <c r="A499" s="68"/>
    </row>
    <row r="500" spans="1:1" x14ac:dyDescent="0.2">
      <c r="A500" s="68"/>
    </row>
    <row r="501" spans="1:1" x14ac:dyDescent="0.2">
      <c r="A501" s="68"/>
    </row>
    <row r="502" spans="1:1" x14ac:dyDescent="0.2">
      <c r="A502" s="68"/>
    </row>
    <row r="503" spans="1:1" x14ac:dyDescent="0.2">
      <c r="A503" s="68"/>
    </row>
    <row r="504" spans="1:1" x14ac:dyDescent="0.2">
      <c r="A504" s="68"/>
    </row>
    <row r="505" spans="1:1" x14ac:dyDescent="0.2">
      <c r="A505" s="68"/>
    </row>
    <row r="506" spans="1:1" x14ac:dyDescent="0.2">
      <c r="A506" s="68"/>
    </row>
    <row r="507" spans="1:1" x14ac:dyDescent="0.2">
      <c r="A507" s="68"/>
    </row>
    <row r="508" spans="1:1" x14ac:dyDescent="0.2">
      <c r="A508" s="68"/>
    </row>
    <row r="509" spans="1:1" x14ac:dyDescent="0.2">
      <c r="A509" s="68"/>
    </row>
    <row r="510" spans="1:1" x14ac:dyDescent="0.2">
      <c r="A510" s="68"/>
    </row>
    <row r="511" spans="1:1" x14ac:dyDescent="0.2">
      <c r="A511" s="68"/>
    </row>
    <row r="512" spans="1:1" x14ac:dyDescent="0.2">
      <c r="A512" s="68"/>
    </row>
    <row r="513" spans="1:1" x14ac:dyDescent="0.2">
      <c r="A513" s="68"/>
    </row>
    <row r="514" spans="1:1" x14ac:dyDescent="0.2">
      <c r="A514" s="68"/>
    </row>
    <row r="515" spans="1:1" x14ac:dyDescent="0.2">
      <c r="A515" s="68"/>
    </row>
    <row r="516" spans="1:1" x14ac:dyDescent="0.2">
      <c r="A516" s="68"/>
    </row>
    <row r="517" spans="1:1" x14ac:dyDescent="0.2">
      <c r="A517" s="68"/>
    </row>
    <row r="518" spans="1:1" x14ac:dyDescent="0.2">
      <c r="A518" s="68"/>
    </row>
    <row r="519" spans="1:1" x14ac:dyDescent="0.2">
      <c r="A519" s="68"/>
    </row>
    <row r="520" spans="1:1" x14ac:dyDescent="0.2">
      <c r="A520" s="68"/>
    </row>
    <row r="521" spans="1:1" x14ac:dyDescent="0.2">
      <c r="A521" s="68"/>
    </row>
    <row r="522" spans="1:1" x14ac:dyDescent="0.2">
      <c r="A522" s="68"/>
    </row>
    <row r="523" spans="1:1" x14ac:dyDescent="0.2">
      <c r="A523" s="68"/>
    </row>
    <row r="524" spans="1:1" x14ac:dyDescent="0.2">
      <c r="A524" s="68"/>
    </row>
    <row r="525" spans="1:1" x14ac:dyDescent="0.2">
      <c r="A525" s="68"/>
    </row>
    <row r="526" spans="1:1" x14ac:dyDescent="0.2">
      <c r="A526" s="68"/>
    </row>
    <row r="527" spans="1:1" x14ac:dyDescent="0.2">
      <c r="A527" s="68"/>
    </row>
    <row r="528" spans="1:1" x14ac:dyDescent="0.2">
      <c r="A528" s="68"/>
    </row>
    <row r="529" spans="1:1" x14ac:dyDescent="0.2">
      <c r="A529" s="68"/>
    </row>
    <row r="530" spans="1:1" x14ac:dyDescent="0.2">
      <c r="A530" s="68"/>
    </row>
    <row r="531" spans="1:1" x14ac:dyDescent="0.2">
      <c r="A531" s="68"/>
    </row>
    <row r="532" spans="1:1" x14ac:dyDescent="0.2">
      <c r="A532" s="68"/>
    </row>
    <row r="533" spans="1:1" x14ac:dyDescent="0.2">
      <c r="A533" s="68"/>
    </row>
    <row r="534" spans="1:1" x14ac:dyDescent="0.2">
      <c r="A534" s="68"/>
    </row>
    <row r="535" spans="1:1" x14ac:dyDescent="0.2">
      <c r="A535" s="68"/>
    </row>
    <row r="536" spans="1:1" x14ac:dyDescent="0.2">
      <c r="A536" s="68"/>
    </row>
    <row r="537" spans="1:1" x14ac:dyDescent="0.2">
      <c r="A537" s="68"/>
    </row>
    <row r="538" spans="1:1" x14ac:dyDescent="0.2">
      <c r="A538" s="68"/>
    </row>
    <row r="539" spans="1:1" x14ac:dyDescent="0.2">
      <c r="A539" s="68"/>
    </row>
    <row r="540" spans="1:1" x14ac:dyDescent="0.2">
      <c r="A540" s="68"/>
    </row>
    <row r="541" spans="1:1" x14ac:dyDescent="0.2">
      <c r="A541" s="68"/>
    </row>
    <row r="542" spans="1:1" x14ac:dyDescent="0.2">
      <c r="A542" s="68"/>
    </row>
    <row r="543" spans="1:1" x14ac:dyDescent="0.2">
      <c r="A543" s="68"/>
    </row>
    <row r="544" spans="1:1" x14ac:dyDescent="0.2">
      <c r="A544" s="68"/>
    </row>
    <row r="545" spans="1:1" x14ac:dyDescent="0.2">
      <c r="A545" s="68"/>
    </row>
    <row r="546" spans="1:1" x14ac:dyDescent="0.2">
      <c r="A546" s="68"/>
    </row>
    <row r="547" spans="1:1" x14ac:dyDescent="0.2">
      <c r="A547" s="68"/>
    </row>
    <row r="548" spans="1:1" x14ac:dyDescent="0.2">
      <c r="A548" s="68"/>
    </row>
    <row r="549" spans="1:1" x14ac:dyDescent="0.2">
      <c r="A549" s="68"/>
    </row>
    <row r="550" spans="1:1" x14ac:dyDescent="0.2">
      <c r="A550" s="68"/>
    </row>
    <row r="551" spans="1:1" x14ac:dyDescent="0.2">
      <c r="A551" s="68"/>
    </row>
    <row r="552" spans="1:1" x14ac:dyDescent="0.2">
      <c r="A552" s="68"/>
    </row>
    <row r="553" spans="1:1" x14ac:dyDescent="0.2">
      <c r="A553" s="68"/>
    </row>
    <row r="554" spans="1:1" x14ac:dyDescent="0.2">
      <c r="A554" s="68"/>
    </row>
    <row r="555" spans="1:1" x14ac:dyDescent="0.2">
      <c r="A555" s="68"/>
    </row>
    <row r="556" spans="1:1" x14ac:dyDescent="0.2">
      <c r="A556" s="68"/>
    </row>
    <row r="557" spans="1:1" x14ac:dyDescent="0.2">
      <c r="A557" s="68"/>
    </row>
    <row r="558" spans="1:1" x14ac:dyDescent="0.2">
      <c r="A558" s="68"/>
    </row>
    <row r="559" spans="1:1" x14ac:dyDescent="0.2">
      <c r="A559" s="68"/>
    </row>
    <row r="560" spans="1:1" x14ac:dyDescent="0.2">
      <c r="A560" s="68"/>
    </row>
    <row r="561" spans="1:1" x14ac:dyDescent="0.2">
      <c r="A561" s="68"/>
    </row>
    <row r="562" spans="1:1" x14ac:dyDescent="0.2">
      <c r="A562" s="68"/>
    </row>
    <row r="563" spans="1:1" x14ac:dyDescent="0.2">
      <c r="A563" s="68"/>
    </row>
    <row r="564" spans="1:1" x14ac:dyDescent="0.2">
      <c r="A564" s="68"/>
    </row>
    <row r="565" spans="1:1" x14ac:dyDescent="0.2">
      <c r="A565" s="68"/>
    </row>
    <row r="566" spans="1:1" x14ac:dyDescent="0.2">
      <c r="A566" s="68"/>
    </row>
    <row r="567" spans="1:1" x14ac:dyDescent="0.2">
      <c r="A567" s="68"/>
    </row>
    <row r="568" spans="1:1" x14ac:dyDescent="0.2">
      <c r="A568" s="68"/>
    </row>
    <row r="569" spans="1:1" x14ac:dyDescent="0.2">
      <c r="A569" s="68"/>
    </row>
    <row r="570" spans="1:1" x14ac:dyDescent="0.2">
      <c r="A570" s="68"/>
    </row>
    <row r="571" spans="1:1" x14ac:dyDescent="0.2">
      <c r="A571" s="68"/>
    </row>
    <row r="572" spans="1:1" x14ac:dyDescent="0.2">
      <c r="A572" s="68"/>
    </row>
    <row r="573" spans="1:1" x14ac:dyDescent="0.2">
      <c r="A573" s="68"/>
    </row>
    <row r="574" spans="1:1" x14ac:dyDescent="0.2">
      <c r="A574" s="68"/>
    </row>
    <row r="575" spans="1:1" x14ac:dyDescent="0.2">
      <c r="A575" s="68"/>
    </row>
    <row r="576" spans="1:1" x14ac:dyDescent="0.2">
      <c r="A576" s="68"/>
    </row>
    <row r="577" spans="1:1" x14ac:dyDescent="0.2">
      <c r="A577" s="68"/>
    </row>
    <row r="578" spans="1:1" x14ac:dyDescent="0.2">
      <c r="A578" s="68"/>
    </row>
    <row r="579" spans="1:1" x14ac:dyDescent="0.2">
      <c r="A579" s="68"/>
    </row>
    <row r="580" spans="1:1" x14ac:dyDescent="0.2">
      <c r="A580" s="68"/>
    </row>
    <row r="581" spans="1:1" x14ac:dyDescent="0.2">
      <c r="A581" s="68"/>
    </row>
    <row r="582" spans="1:1" x14ac:dyDescent="0.2">
      <c r="A582" s="68"/>
    </row>
    <row r="583" spans="1:1" x14ac:dyDescent="0.2">
      <c r="A583" s="68"/>
    </row>
    <row r="584" spans="1:1" x14ac:dyDescent="0.2">
      <c r="A584" s="68"/>
    </row>
    <row r="585" spans="1:1" x14ac:dyDescent="0.2">
      <c r="A585" s="68"/>
    </row>
    <row r="586" spans="1:1" x14ac:dyDescent="0.2">
      <c r="A586" s="68"/>
    </row>
    <row r="587" spans="1:1" x14ac:dyDescent="0.2">
      <c r="A587" s="68"/>
    </row>
    <row r="588" spans="1:1" x14ac:dyDescent="0.2">
      <c r="A588" s="68"/>
    </row>
    <row r="589" spans="1:1" x14ac:dyDescent="0.2">
      <c r="A589" s="68"/>
    </row>
    <row r="590" spans="1:1" x14ac:dyDescent="0.2">
      <c r="A590" s="68"/>
    </row>
    <row r="591" spans="1:1" x14ac:dyDescent="0.2">
      <c r="A591" s="68"/>
    </row>
    <row r="592" spans="1:1" x14ac:dyDescent="0.2">
      <c r="A592" s="68"/>
    </row>
    <row r="593" spans="1:1" x14ac:dyDescent="0.2">
      <c r="A593" s="68"/>
    </row>
    <row r="594" spans="1:1" x14ac:dyDescent="0.2">
      <c r="A594" s="68"/>
    </row>
    <row r="595" spans="1:1" x14ac:dyDescent="0.2">
      <c r="A595" s="68"/>
    </row>
    <row r="596" spans="1:1" x14ac:dyDescent="0.2">
      <c r="A596" s="68"/>
    </row>
    <row r="597" spans="1:1" x14ac:dyDescent="0.2">
      <c r="A597" s="68"/>
    </row>
    <row r="598" spans="1:1" x14ac:dyDescent="0.2">
      <c r="A598" s="68"/>
    </row>
    <row r="599" spans="1:1" x14ac:dyDescent="0.2">
      <c r="A599" s="68"/>
    </row>
    <row r="600" spans="1:1" x14ac:dyDescent="0.2">
      <c r="A600" s="68"/>
    </row>
    <row r="601" spans="1:1" x14ac:dyDescent="0.2">
      <c r="A601" s="68"/>
    </row>
    <row r="602" spans="1:1" x14ac:dyDescent="0.2">
      <c r="A602" s="68"/>
    </row>
    <row r="603" spans="1:1" x14ac:dyDescent="0.2">
      <c r="A603" s="68"/>
    </row>
    <row r="604" spans="1:1" x14ac:dyDescent="0.2">
      <c r="A604" s="68"/>
    </row>
    <row r="605" spans="1:1" x14ac:dyDescent="0.2">
      <c r="A605" s="68"/>
    </row>
    <row r="606" spans="1:1" x14ac:dyDescent="0.2">
      <c r="A606" s="68"/>
    </row>
    <row r="607" spans="1:1" x14ac:dyDescent="0.2">
      <c r="A607" s="68"/>
    </row>
    <row r="608" spans="1:1" x14ac:dyDescent="0.2">
      <c r="A608" s="68"/>
    </row>
    <row r="609" spans="1:1" x14ac:dyDescent="0.2">
      <c r="A609" s="68"/>
    </row>
    <row r="610" spans="1:1" x14ac:dyDescent="0.2">
      <c r="A610" s="68"/>
    </row>
    <row r="611" spans="1:1" x14ac:dyDescent="0.2">
      <c r="A611" s="68"/>
    </row>
    <row r="612" spans="1:1" x14ac:dyDescent="0.2">
      <c r="A612" s="68"/>
    </row>
    <row r="613" spans="1:1" x14ac:dyDescent="0.2">
      <c r="A613" s="68"/>
    </row>
    <row r="614" spans="1:1" x14ac:dyDescent="0.2">
      <c r="A614" s="68"/>
    </row>
    <row r="615" spans="1:1" x14ac:dyDescent="0.2">
      <c r="A615" s="68"/>
    </row>
    <row r="616" spans="1:1" x14ac:dyDescent="0.2">
      <c r="A616" s="68"/>
    </row>
    <row r="617" spans="1:1" x14ac:dyDescent="0.2">
      <c r="A617" s="68"/>
    </row>
    <row r="618" spans="1:1" x14ac:dyDescent="0.2">
      <c r="A618" s="68"/>
    </row>
    <row r="619" spans="1:1" x14ac:dyDescent="0.2">
      <c r="A619" s="68"/>
    </row>
    <row r="620" spans="1:1" x14ac:dyDescent="0.2">
      <c r="A620" s="68"/>
    </row>
    <row r="621" spans="1:1" x14ac:dyDescent="0.2">
      <c r="A621" s="68"/>
    </row>
    <row r="622" spans="1:1" x14ac:dyDescent="0.2">
      <c r="A622" s="68"/>
    </row>
    <row r="623" spans="1:1" x14ac:dyDescent="0.2">
      <c r="A623" s="68"/>
    </row>
    <row r="624" spans="1:1" x14ac:dyDescent="0.2">
      <c r="A624" s="68"/>
    </row>
    <row r="625" spans="1:1" x14ac:dyDescent="0.2">
      <c r="A625" s="68"/>
    </row>
    <row r="626" spans="1:1" x14ac:dyDescent="0.2">
      <c r="A626" s="6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43"/>
  <sheetViews>
    <sheetView zoomScaleNormal="100" workbookViewId="0">
      <pane ySplit="2" topLeftCell="A3" activePane="bottomLeft" state="frozen"/>
      <selection pane="bottomLeft" activeCell="B2" sqref="B2"/>
    </sheetView>
  </sheetViews>
  <sheetFormatPr defaultColWidth="15.140625" defaultRowHeight="12.75" x14ac:dyDescent="0.2"/>
  <cols>
    <col min="1" max="1" width="24.7109375" style="20" bestFit="1" customWidth="1"/>
    <col min="2" max="2" width="17.140625" style="20" customWidth="1"/>
    <col min="3" max="3" width="4.7109375" style="20" customWidth="1"/>
    <col min="4" max="4" width="14.5703125" style="20" bestFit="1" customWidth="1"/>
    <col min="5" max="5" width="10.7109375" style="20" customWidth="1"/>
    <col min="6" max="6" width="10.42578125" style="20" bestFit="1" customWidth="1"/>
    <col min="7" max="8" width="4.7109375" style="19" customWidth="1"/>
    <col min="9" max="9" width="14.5703125" style="20" bestFit="1" customWidth="1"/>
    <col min="10" max="10" width="10.140625" style="20" customWidth="1"/>
    <col min="11" max="11" width="10.42578125" style="20" bestFit="1" customWidth="1"/>
    <col min="12" max="12" width="4.7109375" style="19" customWidth="1"/>
    <col min="13" max="13" width="14.5703125" style="20" bestFit="1" customWidth="1"/>
    <col min="14" max="14" width="10.7109375" style="20" customWidth="1"/>
    <col min="15" max="15" width="10.42578125" style="20" bestFit="1" customWidth="1"/>
    <col min="16" max="16" width="4.7109375" style="21" customWidth="1"/>
    <col min="17" max="17" width="15.140625" style="20"/>
    <col min="18" max="18" width="10.85546875" style="20" customWidth="1"/>
    <col min="19" max="19" width="10.42578125" style="20" bestFit="1" customWidth="1"/>
    <col min="20" max="21" width="4.7109375" style="19" customWidth="1"/>
    <col min="22" max="22" width="14.5703125" style="20" bestFit="1" customWidth="1"/>
    <col min="23" max="23" width="11" style="20" customWidth="1"/>
    <col min="24" max="24" width="10.42578125" style="20" bestFit="1" customWidth="1"/>
    <col min="25" max="25" width="4.7109375" style="19" customWidth="1"/>
    <col min="26" max="26" width="14.5703125" style="20" bestFit="1" customWidth="1"/>
    <col min="27" max="27" width="11.140625" style="20" customWidth="1"/>
    <col min="28" max="28" width="10.42578125" style="20" bestFit="1" customWidth="1"/>
    <col min="29" max="29" width="4.7109375" style="19" customWidth="1"/>
    <col min="30" max="30" width="14.5703125" style="20" bestFit="1" customWidth="1"/>
    <col min="31" max="31" width="10.42578125" style="20" customWidth="1"/>
    <col min="32" max="32" width="10.42578125" style="20" bestFit="1" customWidth="1"/>
    <col min="33" max="33" width="4.7109375" style="19" customWidth="1"/>
    <col min="34" max="34" width="14.5703125" style="20" bestFit="1" customWidth="1"/>
    <col min="35" max="35" width="11" style="20" customWidth="1"/>
    <col min="36" max="36" width="10.42578125" style="20" bestFit="1" customWidth="1"/>
    <col min="37" max="37" width="4.7109375" style="20" customWidth="1"/>
    <col min="38" max="38" width="14.5703125" style="20" bestFit="1" customWidth="1"/>
    <col min="39" max="39" width="11" style="20" customWidth="1"/>
    <col min="40" max="40" width="10.42578125" style="20" bestFit="1" customWidth="1"/>
    <col min="41" max="41" width="4.7109375" style="19" customWidth="1"/>
    <col min="42" max="42" width="14.5703125" style="20" bestFit="1" customWidth="1"/>
    <col min="43" max="43" width="11.140625" style="20" customWidth="1"/>
    <col min="44" max="44" width="10.42578125" style="20" bestFit="1" customWidth="1"/>
    <col min="45" max="45" width="4.7109375" style="19" customWidth="1"/>
    <col min="46" max="46" width="14.5703125" style="20" bestFit="1" customWidth="1"/>
    <col min="47" max="47" width="10.28515625" style="20" customWidth="1"/>
    <col min="48" max="48" width="10.42578125" style="20" bestFit="1" customWidth="1"/>
    <col min="49" max="49" width="4.7109375" style="19" customWidth="1"/>
    <col min="50" max="50" width="14.5703125" style="20" bestFit="1" customWidth="1"/>
    <col min="51" max="51" width="11.140625" style="20" customWidth="1"/>
    <col min="52" max="52" width="10.42578125" style="20" bestFit="1" customWidth="1"/>
    <col min="53" max="53" width="4.7109375" style="19" customWidth="1"/>
    <col min="54" max="54" width="37.28515625" style="20" customWidth="1"/>
    <col min="55" max="55" width="17.85546875" style="20" bestFit="1" customWidth="1"/>
    <col min="56" max="56" width="8.42578125" style="19" bestFit="1" customWidth="1"/>
    <col min="57" max="57" width="7.28515625" style="20" bestFit="1" customWidth="1"/>
    <col min="58" max="59" width="7.28515625" style="19" bestFit="1" customWidth="1"/>
    <col min="60" max="60" width="7.5703125" style="19" bestFit="1" customWidth="1"/>
    <col min="61" max="61" width="4.7109375" style="19" customWidth="1"/>
    <col min="62" max="62" width="14.5703125" style="20" bestFit="1" customWidth="1"/>
    <col min="63" max="63" width="11" style="20" customWidth="1"/>
    <col min="64" max="64" width="10.42578125" style="20" bestFit="1" customWidth="1"/>
    <col min="65" max="65" width="4.7109375" style="19" customWidth="1"/>
    <col min="66" max="66" width="14.5703125" style="20" customWidth="1"/>
    <col min="67" max="67" width="11" style="20" customWidth="1"/>
    <col min="68" max="68" width="10.42578125" style="20" bestFit="1" customWidth="1"/>
    <col min="69" max="69" width="9.140625" style="19" customWidth="1"/>
    <col min="70" max="70" width="14.5703125" style="20" bestFit="1" customWidth="1"/>
    <col min="71" max="71" width="10.7109375" style="20" customWidth="1"/>
    <col min="72" max="72" width="10.42578125" style="20" bestFit="1" customWidth="1"/>
    <col min="73" max="73" width="4.7109375" style="19" customWidth="1"/>
    <col min="74" max="74" width="14.5703125" style="20" bestFit="1" customWidth="1"/>
    <col min="75" max="75" width="11.140625" style="20" customWidth="1"/>
    <col min="76" max="76" width="10.42578125" style="20" bestFit="1" customWidth="1"/>
    <col min="77" max="77" width="12.28515625" style="20" customWidth="1"/>
    <col min="78" max="78" width="14.5703125" style="20" bestFit="1" customWidth="1"/>
    <col min="79" max="79" width="11" style="20" customWidth="1"/>
    <col min="80" max="80" width="10.42578125" style="20" bestFit="1" customWidth="1"/>
    <col min="81" max="81" width="4.7109375" style="19" customWidth="1"/>
    <col min="82" max="82" width="14.5703125" style="20" bestFit="1" customWidth="1"/>
    <col min="83" max="83" width="10.7109375" style="20" customWidth="1"/>
    <col min="84" max="84" width="10.42578125" style="20" bestFit="1" customWidth="1"/>
    <col min="85" max="85" width="4.7109375" style="19" customWidth="1"/>
    <col min="86" max="86" width="14.5703125" style="20" bestFit="1" customWidth="1"/>
    <col min="87" max="87" width="10.85546875" style="20" customWidth="1"/>
    <col min="88" max="88" width="10.42578125" style="20" bestFit="1" customWidth="1"/>
    <col min="89" max="89" width="4.7109375" style="19" customWidth="1"/>
    <col min="90" max="103" width="15.140625" style="19"/>
    <col min="104" max="16384" width="15.140625" style="20"/>
  </cols>
  <sheetData>
    <row r="1" spans="1:88" s="53" customFormat="1" ht="13.5" thickBot="1" x14ac:dyDescent="0.25">
      <c r="A1" s="116" t="s">
        <v>73</v>
      </c>
      <c r="B1" s="117"/>
      <c r="C1" s="60"/>
      <c r="D1" s="50"/>
      <c r="E1" s="50"/>
      <c r="F1" s="50"/>
      <c r="G1" s="50"/>
      <c r="H1" s="50"/>
      <c r="I1" s="50" t="s">
        <v>124</v>
      </c>
      <c r="J1" s="50"/>
      <c r="K1" s="50"/>
      <c r="L1" s="50"/>
      <c r="M1" s="50"/>
      <c r="N1" s="50"/>
      <c r="O1" s="50"/>
      <c r="P1" s="50"/>
      <c r="Q1" s="50"/>
      <c r="R1" s="50"/>
      <c r="S1" s="50"/>
      <c r="T1" s="50"/>
      <c r="U1" s="50"/>
      <c r="V1" s="50" t="s">
        <v>115</v>
      </c>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c r="AW1" s="50"/>
      <c r="BB1" s="22"/>
      <c r="BC1" s="20"/>
      <c r="BD1" s="69"/>
      <c r="BE1" s="20"/>
      <c r="BF1" s="19"/>
      <c r="BG1" s="118" t="s">
        <v>84</v>
      </c>
      <c r="BH1" s="119"/>
      <c r="BJ1" s="50" t="s">
        <v>114</v>
      </c>
      <c r="BO1" s="50"/>
      <c r="BQ1" s="50"/>
      <c r="BR1" s="50"/>
      <c r="BT1" s="50" t="s">
        <v>72</v>
      </c>
      <c r="BV1" s="50" t="s">
        <v>114</v>
      </c>
      <c r="CF1" s="50" t="s">
        <v>72</v>
      </c>
      <c r="CH1" s="50" t="s">
        <v>114</v>
      </c>
    </row>
    <row r="2" spans="1:88" s="60" customFormat="1" ht="51.75" customHeight="1" thickBot="1" x14ac:dyDescent="0.25">
      <c r="A2" s="62" t="s">
        <v>69</v>
      </c>
      <c r="B2" s="63"/>
      <c r="D2" s="114" t="s">
        <v>70</v>
      </c>
      <c r="E2" s="115"/>
      <c r="F2" s="115"/>
      <c r="I2" s="114" t="s">
        <v>26</v>
      </c>
      <c r="J2" s="115"/>
      <c r="K2" s="115"/>
      <c r="M2" s="114" t="s">
        <v>32</v>
      </c>
      <c r="N2" s="115"/>
      <c r="O2" s="115"/>
      <c r="Q2" s="114" t="s">
        <v>31</v>
      </c>
      <c r="R2" s="115"/>
      <c r="S2" s="115"/>
      <c r="V2" s="114" t="s">
        <v>35</v>
      </c>
      <c r="W2" s="115"/>
      <c r="X2" s="115"/>
      <c r="Z2" s="114" t="s">
        <v>71</v>
      </c>
      <c r="AA2" s="115"/>
      <c r="AB2" s="115"/>
      <c r="AD2" s="114" t="s">
        <v>40</v>
      </c>
      <c r="AE2" s="115"/>
      <c r="AF2" s="115"/>
      <c r="AH2" s="114" t="s">
        <v>41</v>
      </c>
      <c r="AI2" s="115"/>
      <c r="AJ2" s="115"/>
      <c r="AL2" s="114" t="s">
        <v>42</v>
      </c>
      <c r="AM2" s="115"/>
      <c r="AN2" s="115"/>
      <c r="AP2" s="114" t="s">
        <v>43</v>
      </c>
      <c r="AQ2" s="115"/>
      <c r="AR2" s="115"/>
      <c r="AT2" s="114" t="s">
        <v>44</v>
      </c>
      <c r="AU2" s="115"/>
      <c r="AV2" s="115"/>
      <c r="AX2" s="114" t="s">
        <v>45</v>
      </c>
      <c r="AY2" s="115"/>
      <c r="AZ2" s="115"/>
      <c r="BB2" s="72" t="s">
        <v>98</v>
      </c>
      <c r="BC2" s="72" t="s">
        <v>99</v>
      </c>
      <c r="BD2" s="73" t="s">
        <v>85</v>
      </c>
      <c r="BE2" s="74" t="s">
        <v>86</v>
      </c>
      <c r="BF2" s="75" t="s">
        <v>87</v>
      </c>
      <c r="BG2" s="75" t="s">
        <v>89</v>
      </c>
      <c r="BH2" s="75" t="s">
        <v>88</v>
      </c>
      <c r="BJ2" s="114" t="s">
        <v>110</v>
      </c>
      <c r="BK2" s="115"/>
      <c r="BL2" s="115"/>
      <c r="BN2" s="114" t="s">
        <v>106</v>
      </c>
      <c r="BO2" s="115"/>
      <c r="BP2" s="115"/>
      <c r="BR2" s="114" t="s">
        <v>107</v>
      </c>
      <c r="BS2" s="115"/>
      <c r="BT2" s="115"/>
      <c r="BV2" s="114" t="s">
        <v>132</v>
      </c>
      <c r="BW2" s="115"/>
      <c r="BX2" s="115"/>
      <c r="BZ2" s="114" t="s">
        <v>108</v>
      </c>
      <c r="CA2" s="115"/>
      <c r="CB2" s="115"/>
      <c r="CD2" s="114" t="s">
        <v>109</v>
      </c>
      <c r="CE2" s="115"/>
      <c r="CF2" s="115"/>
      <c r="CH2" s="114" t="s">
        <v>111</v>
      </c>
      <c r="CI2" s="115"/>
      <c r="CJ2" s="115"/>
    </row>
    <row r="3" spans="1:88" s="60" customFormat="1" ht="38.25" x14ac:dyDescent="0.2">
      <c r="C3" s="20"/>
      <c r="D3" s="61" t="s">
        <v>17</v>
      </c>
      <c r="E3" s="61" t="s">
        <v>21</v>
      </c>
      <c r="F3" s="61" t="s">
        <v>18</v>
      </c>
      <c r="G3" s="28"/>
      <c r="H3" s="28"/>
      <c r="I3" s="61" t="s">
        <v>17</v>
      </c>
      <c r="J3" s="61" t="s">
        <v>21</v>
      </c>
      <c r="K3" s="61" t="s">
        <v>18</v>
      </c>
      <c r="M3" s="61" t="s">
        <v>17</v>
      </c>
      <c r="N3" s="61" t="s">
        <v>21</v>
      </c>
      <c r="O3" s="61" t="s">
        <v>18</v>
      </c>
      <c r="Q3" s="61" t="s">
        <v>17</v>
      </c>
      <c r="R3" s="61" t="s">
        <v>21</v>
      </c>
      <c r="S3" s="61" t="s">
        <v>18</v>
      </c>
      <c r="V3" s="61" t="s">
        <v>17</v>
      </c>
      <c r="W3" s="61" t="s">
        <v>21</v>
      </c>
      <c r="X3" s="61" t="s">
        <v>18</v>
      </c>
      <c r="Z3" s="61" t="s">
        <v>17</v>
      </c>
      <c r="AA3" s="61" t="s">
        <v>21</v>
      </c>
      <c r="AB3" s="61" t="s">
        <v>18</v>
      </c>
      <c r="AD3" s="61" t="s">
        <v>17</v>
      </c>
      <c r="AE3" s="61" t="s">
        <v>21</v>
      </c>
      <c r="AF3" s="61" t="s">
        <v>18</v>
      </c>
      <c r="AH3" s="61" t="s">
        <v>17</v>
      </c>
      <c r="AI3" s="61" t="s">
        <v>21</v>
      </c>
      <c r="AJ3" s="61" t="s">
        <v>18</v>
      </c>
      <c r="AL3" s="61" t="s">
        <v>17</v>
      </c>
      <c r="AM3" s="61" t="s">
        <v>21</v>
      </c>
      <c r="AN3" s="61" t="s">
        <v>18</v>
      </c>
      <c r="AP3" s="61" t="s">
        <v>17</v>
      </c>
      <c r="AQ3" s="61" t="s">
        <v>21</v>
      </c>
      <c r="AR3" s="61" t="s">
        <v>18</v>
      </c>
      <c r="AS3" s="28"/>
      <c r="AT3" s="61" t="s">
        <v>17</v>
      </c>
      <c r="AU3" s="61" t="s">
        <v>21</v>
      </c>
      <c r="AV3" s="61" t="s">
        <v>18</v>
      </c>
      <c r="AX3" s="61" t="s">
        <v>17</v>
      </c>
      <c r="AY3" s="61" t="s">
        <v>21</v>
      </c>
      <c r="AZ3" s="61" t="s">
        <v>18</v>
      </c>
      <c r="BB3" s="58" t="s">
        <v>35</v>
      </c>
      <c r="BC3" s="76" t="e">
        <f>AVERAGE('Data Collection'!E:E)</f>
        <v>#DIV/0!</v>
      </c>
      <c r="BD3" s="77" t="e">
        <f>STDEV('Data Collection'!E:E)</f>
        <v>#DIV/0!</v>
      </c>
      <c r="BE3" s="76" t="e">
        <f>MODE('Data Collection'!E:E)</f>
        <v>#N/A</v>
      </c>
      <c r="BF3" s="76" t="e">
        <f>MEDIAN('Data Collection'!E:E)</f>
        <v>#NUM!</v>
      </c>
      <c r="BG3" s="76">
        <f>MIN('Data Collection'!E:E)</f>
        <v>0</v>
      </c>
      <c r="BH3" s="76">
        <f>MAX('Data Collection'!E:E)</f>
        <v>0</v>
      </c>
      <c r="BJ3" s="61" t="s">
        <v>17</v>
      </c>
      <c r="BK3" s="61" t="s">
        <v>21</v>
      </c>
      <c r="BL3" s="61" t="s">
        <v>18</v>
      </c>
      <c r="BN3" s="61" t="s">
        <v>17</v>
      </c>
      <c r="BO3" s="61" t="s">
        <v>21</v>
      </c>
      <c r="BP3" s="61" t="s">
        <v>18</v>
      </c>
      <c r="BQ3" s="28"/>
      <c r="BR3" s="61" t="s">
        <v>17</v>
      </c>
      <c r="BS3" s="61" t="s">
        <v>21</v>
      </c>
      <c r="BT3" s="61" t="s">
        <v>18</v>
      </c>
      <c r="BV3" s="61" t="s">
        <v>17</v>
      </c>
      <c r="BW3" s="61" t="s">
        <v>21</v>
      </c>
      <c r="BX3" s="61" t="s">
        <v>18</v>
      </c>
      <c r="BZ3" s="61" t="s">
        <v>17</v>
      </c>
      <c r="CA3" s="61" t="s">
        <v>21</v>
      </c>
      <c r="CB3" s="61" t="s">
        <v>18</v>
      </c>
      <c r="CD3" s="61" t="s">
        <v>17</v>
      </c>
      <c r="CE3" s="61" t="s">
        <v>21</v>
      </c>
      <c r="CF3" s="61" t="s">
        <v>18</v>
      </c>
      <c r="CG3" s="28"/>
      <c r="CH3" s="61" t="s">
        <v>17</v>
      </c>
      <c r="CI3" s="61" t="s">
        <v>21</v>
      </c>
      <c r="CJ3" s="61" t="s">
        <v>18</v>
      </c>
    </row>
    <row r="4" spans="1:88" ht="38.25" x14ac:dyDescent="0.2">
      <c r="D4" s="41" t="s">
        <v>0</v>
      </c>
      <c r="E4" s="40">
        <f>COUNTIF('Data Collection'!A:A,1)</f>
        <v>0</v>
      </c>
      <c r="F4" s="25" t="e">
        <f>E4/E7</f>
        <v>#DIV/0!</v>
      </c>
      <c r="G4" s="29"/>
      <c r="I4" s="23" t="s">
        <v>27</v>
      </c>
      <c r="J4" s="40">
        <f>COUNTIF('Data Collection'!B:B,1)</f>
        <v>0</v>
      </c>
      <c r="K4" s="25" t="e">
        <f>J4/J9</f>
        <v>#DIV/0!</v>
      </c>
      <c r="M4" s="23" t="s">
        <v>27</v>
      </c>
      <c r="N4" s="42">
        <f>COUNTIF('Data Collection'!C:C,1)</f>
        <v>0</v>
      </c>
      <c r="O4" s="25" t="e">
        <f>N4/N9</f>
        <v>#DIV/0!</v>
      </c>
      <c r="Q4" s="23" t="s">
        <v>27</v>
      </c>
      <c r="R4" s="42">
        <f>COUNTIF('Data Collection'!D:D,1)</f>
        <v>0</v>
      </c>
      <c r="S4" s="25" t="e">
        <f>R4/R9</f>
        <v>#DIV/0!</v>
      </c>
      <c r="V4" s="41" t="s">
        <v>81</v>
      </c>
      <c r="W4" s="42">
        <f>COUNTIF('Data Collection'!E:E,1)</f>
        <v>0</v>
      </c>
      <c r="X4" s="25" t="e">
        <f>W4/W10</f>
        <v>#DIV/0!</v>
      </c>
      <c r="Z4" s="41" t="s">
        <v>81</v>
      </c>
      <c r="AA4" s="42">
        <f>COUNTIF('Data Collection'!F:F,1)</f>
        <v>0</v>
      </c>
      <c r="AB4" s="25" t="e">
        <f>AA4/AA10</f>
        <v>#DIV/0!</v>
      </c>
      <c r="AD4" s="41" t="s">
        <v>81</v>
      </c>
      <c r="AE4" s="42">
        <f>COUNTIF('Data Collection'!G:G,1)</f>
        <v>0</v>
      </c>
      <c r="AF4" s="25" t="e">
        <f>AE4/AE10</f>
        <v>#DIV/0!</v>
      </c>
      <c r="AH4" s="41" t="s">
        <v>81</v>
      </c>
      <c r="AI4" s="42">
        <f>COUNTIF('Data Collection'!H:H,1)</f>
        <v>0</v>
      </c>
      <c r="AJ4" s="25" t="e">
        <f>AI4/AI10</f>
        <v>#DIV/0!</v>
      </c>
      <c r="AK4" s="29"/>
      <c r="AL4" s="41" t="s">
        <v>81</v>
      </c>
      <c r="AM4" s="42">
        <f>COUNTIF('Data Collection'!I:I,1)</f>
        <v>0</v>
      </c>
      <c r="AN4" s="25" t="e">
        <f>AM4/AM10</f>
        <v>#DIV/0!</v>
      </c>
      <c r="AP4" s="41" t="s">
        <v>81</v>
      </c>
      <c r="AQ4" s="42">
        <f>COUNTIF('Data Collection'!J:J,1)</f>
        <v>0</v>
      </c>
      <c r="AR4" s="25" t="e">
        <f>AQ4/AQ10</f>
        <v>#DIV/0!</v>
      </c>
      <c r="AT4" s="41" t="s">
        <v>81</v>
      </c>
      <c r="AU4" s="42">
        <f>COUNTIF('Data Collection'!K:K,1)</f>
        <v>0</v>
      </c>
      <c r="AV4" s="25" t="e">
        <f>AU4/AU10</f>
        <v>#DIV/0!</v>
      </c>
      <c r="AX4" s="41" t="s">
        <v>81</v>
      </c>
      <c r="AY4" s="42">
        <f>COUNTIF('Data Collection'!L:L,1)</f>
        <v>0</v>
      </c>
      <c r="AZ4" s="25" t="e">
        <f>AY4/AY10</f>
        <v>#DIV/0!</v>
      </c>
      <c r="BA4" s="29"/>
      <c r="BB4" s="58" t="s">
        <v>39</v>
      </c>
      <c r="BC4" s="76" t="e">
        <f>AVERAGE('Data Collection'!F:F)</f>
        <v>#DIV/0!</v>
      </c>
      <c r="BD4" s="77" t="e">
        <f>STDEV('Data Collection'!F:F)</f>
        <v>#DIV/0!</v>
      </c>
      <c r="BE4" s="78" t="e">
        <f>MODE('Data Collection'!F:F)</f>
        <v>#N/A</v>
      </c>
      <c r="BF4" s="78" t="e">
        <f>MEDIAN('Data Collection'!F:F)</f>
        <v>#NUM!</v>
      </c>
      <c r="BG4" s="79">
        <f>MIN('Data Collection'!F:F)</f>
        <v>0</v>
      </c>
      <c r="BH4" s="79">
        <f>MAX('Data Collection'!F:F)</f>
        <v>0</v>
      </c>
      <c r="BJ4" s="23" t="s">
        <v>46</v>
      </c>
      <c r="BK4" s="42">
        <f>COUNTIF('Data Collection'!M:M,1)</f>
        <v>0</v>
      </c>
      <c r="BL4" s="25" t="e">
        <f>BK4/BK9</f>
        <v>#DIV/0!</v>
      </c>
      <c r="BN4" s="23" t="s">
        <v>50</v>
      </c>
      <c r="BO4" s="42">
        <f>COUNTIF('Data Collection'!N:N,1)</f>
        <v>0</v>
      </c>
      <c r="BP4" s="25" t="e">
        <f>BO4/BO10</f>
        <v>#DIV/0!</v>
      </c>
      <c r="BR4" s="23" t="s">
        <v>15</v>
      </c>
      <c r="BS4" s="42">
        <f>COUNTIF('Data Collection'!O:O,1)</f>
        <v>0</v>
      </c>
      <c r="BT4" s="25" t="e">
        <f>BS4/BS13</f>
        <v>#DIV/0!</v>
      </c>
      <c r="BV4" s="41" t="s">
        <v>7</v>
      </c>
      <c r="BW4" s="42">
        <f>COUNTIF('Data Collection'!Q:Q,1)</f>
        <v>0</v>
      </c>
      <c r="BX4" s="43" t="e">
        <f>BW4/BW8</f>
        <v>#DIV/0!</v>
      </c>
      <c r="BY4" s="44"/>
      <c r="BZ4" s="23" t="s">
        <v>55</v>
      </c>
      <c r="CA4" s="42">
        <f>COUNTIF('Data Collection'!S:S,1)</f>
        <v>0</v>
      </c>
      <c r="CB4" s="25" t="e">
        <f>CA4/CA10</f>
        <v>#DIV/0!</v>
      </c>
      <c r="CD4" s="23" t="s">
        <v>62</v>
      </c>
      <c r="CE4" s="42">
        <f>COUNTIF('Data Collection'!T:T,1)</f>
        <v>0</v>
      </c>
      <c r="CF4" s="25" t="e">
        <f>CE4/CE8</f>
        <v>#DIV/0!</v>
      </c>
      <c r="CH4" s="23" t="s">
        <v>63</v>
      </c>
      <c r="CI4" s="42">
        <f>COUNTIF('Data Collection'!U:U,1)</f>
        <v>0</v>
      </c>
      <c r="CJ4" s="25" t="e">
        <f>CI4/CI10</f>
        <v>#DIV/0!</v>
      </c>
    </row>
    <row r="5" spans="1:88" ht="51" x14ac:dyDescent="0.2">
      <c r="D5" s="45" t="s">
        <v>1</v>
      </c>
      <c r="E5" s="24">
        <f>COUNTIF('Data Collection'!A:A,2)</f>
        <v>0</v>
      </c>
      <c r="F5" s="26" t="e">
        <f>E5/E7</f>
        <v>#DIV/0!</v>
      </c>
      <c r="G5" s="29"/>
      <c r="I5" s="12" t="s">
        <v>28</v>
      </c>
      <c r="J5" s="40">
        <f>COUNTIF('Data Collection'!B:B,2)</f>
        <v>0</v>
      </c>
      <c r="K5" s="25" t="e">
        <f>J5/J9</f>
        <v>#DIV/0!</v>
      </c>
      <c r="M5" s="12" t="s">
        <v>28</v>
      </c>
      <c r="N5" s="42">
        <f>COUNTIF('Data Collection'!C:C,2)</f>
        <v>0</v>
      </c>
      <c r="O5" s="25" t="e">
        <f>N5/N9</f>
        <v>#DIV/0!</v>
      </c>
      <c r="Q5" s="12" t="s">
        <v>28</v>
      </c>
      <c r="R5" s="42">
        <f>COUNTIF('Data Collection'!D:D,2)</f>
        <v>0</v>
      </c>
      <c r="S5" s="25" t="e">
        <f>R5/R9</f>
        <v>#DIV/0!</v>
      </c>
      <c r="V5" s="64" t="s">
        <v>38</v>
      </c>
      <c r="W5" s="42">
        <f>COUNTIF('Data Collection'!E:E,2)</f>
        <v>0</v>
      </c>
      <c r="X5" s="26" t="e">
        <f>W5/W10</f>
        <v>#DIV/0!</v>
      </c>
      <c r="Z5" s="64" t="s">
        <v>38</v>
      </c>
      <c r="AA5" s="42">
        <f>COUNTIF('Data Collection'!F:F,2)</f>
        <v>0</v>
      </c>
      <c r="AB5" s="26" t="e">
        <f>AA5/AA10</f>
        <v>#DIV/0!</v>
      </c>
      <c r="AD5" s="64" t="s">
        <v>38</v>
      </c>
      <c r="AE5" s="42">
        <f>COUNTIF('Data Collection'!G:G,2)</f>
        <v>0</v>
      </c>
      <c r="AF5" s="26" t="e">
        <f>AE5/AE10</f>
        <v>#DIV/0!</v>
      </c>
      <c r="AH5" s="64" t="s">
        <v>38</v>
      </c>
      <c r="AI5" s="42">
        <f>COUNTIF('Data Collection'!H:H,2)</f>
        <v>0</v>
      </c>
      <c r="AJ5" s="26" t="e">
        <f>AI5/AI10</f>
        <v>#DIV/0!</v>
      </c>
      <c r="AK5" s="29"/>
      <c r="AL5" s="64" t="s">
        <v>38</v>
      </c>
      <c r="AM5" s="42">
        <f>COUNTIF('Data Collection'!I:I,2)</f>
        <v>0</v>
      </c>
      <c r="AN5" s="26" t="e">
        <f>AM5/AM10</f>
        <v>#DIV/0!</v>
      </c>
      <c r="AP5" s="64" t="s">
        <v>38</v>
      </c>
      <c r="AQ5" s="42">
        <f>COUNTIF('Data Collection'!J:J,2)</f>
        <v>0</v>
      </c>
      <c r="AR5" s="26" t="e">
        <f>AQ5/AQ10</f>
        <v>#DIV/0!</v>
      </c>
      <c r="AT5" s="64" t="s">
        <v>38</v>
      </c>
      <c r="AU5" s="42">
        <f>COUNTIF('Data Collection'!K:K,2)</f>
        <v>0</v>
      </c>
      <c r="AV5" s="26" t="e">
        <f>AU5/AU10</f>
        <v>#DIV/0!</v>
      </c>
      <c r="AX5" s="64" t="s">
        <v>38</v>
      </c>
      <c r="AY5" s="42">
        <f>COUNTIF('Data Collection'!L:L,2)</f>
        <v>0</v>
      </c>
      <c r="AZ5" s="26" t="e">
        <f>AY5/AY10</f>
        <v>#DIV/0!</v>
      </c>
      <c r="BA5" s="29"/>
      <c r="BB5" s="58" t="s">
        <v>40</v>
      </c>
      <c r="BC5" s="76" t="e">
        <f>AVERAGE('Data Collection'!G:G)</f>
        <v>#DIV/0!</v>
      </c>
      <c r="BD5" s="77" t="e">
        <f>STDEV('Data Collection'!G:G)</f>
        <v>#DIV/0!</v>
      </c>
      <c r="BE5" s="78" t="e">
        <f>MODE('Data Collection'!G:G)</f>
        <v>#N/A</v>
      </c>
      <c r="BF5" s="78" t="e">
        <f>MEDIAN('Data Collection'!G:G)</f>
        <v>#NUM!</v>
      </c>
      <c r="BG5" s="78">
        <f>MIN('Data Collection'!G:G)</f>
        <v>0</v>
      </c>
      <c r="BH5" s="78">
        <f>MAX('Data Collection'!G:G)</f>
        <v>0</v>
      </c>
      <c r="BJ5" s="12" t="s">
        <v>47</v>
      </c>
      <c r="BK5" s="42">
        <f>COUNTIF('Data Collection'!M:M,2)</f>
        <v>0</v>
      </c>
      <c r="BL5" s="26" t="e">
        <f>BK5/BK9</f>
        <v>#DIV/0!</v>
      </c>
      <c r="BN5" s="12" t="s">
        <v>51</v>
      </c>
      <c r="BO5" s="42">
        <f>COUNTIF('Data Collection'!N:N,2)</f>
        <v>0</v>
      </c>
      <c r="BP5" s="26" t="e">
        <f>BO5/BO10</f>
        <v>#DIV/0!</v>
      </c>
      <c r="BR5" s="12" t="s">
        <v>5</v>
      </c>
      <c r="BS5" s="42">
        <f>COUNTIF('Data Collection'!O:O,2)</f>
        <v>0</v>
      </c>
      <c r="BT5" s="26" t="e">
        <f>BS5/BS13</f>
        <v>#DIV/0!</v>
      </c>
      <c r="BV5" s="45" t="s">
        <v>6</v>
      </c>
      <c r="BW5" s="42">
        <f>COUNTIF('Data Collection'!Q:Q,2)</f>
        <v>0</v>
      </c>
      <c r="BX5" s="46" t="e">
        <f>BW5/BW8</f>
        <v>#DIV/0!</v>
      </c>
      <c r="BY5" s="44"/>
      <c r="BZ5" s="12" t="s">
        <v>56</v>
      </c>
      <c r="CA5" s="42">
        <f>COUNTIF('Data Collection'!S:S,2)</f>
        <v>0</v>
      </c>
      <c r="CB5" s="26" t="e">
        <f>CA5/CA10</f>
        <v>#DIV/0!</v>
      </c>
      <c r="CD5" s="12" t="s">
        <v>61</v>
      </c>
      <c r="CE5" s="42">
        <f>COUNTIF('Data Collection'!T:T,2)</f>
        <v>0</v>
      </c>
      <c r="CF5" s="26" t="e">
        <f>CE5/CE8</f>
        <v>#DIV/0!</v>
      </c>
      <c r="CH5" s="12" t="s">
        <v>64</v>
      </c>
      <c r="CI5" s="42">
        <f>COUNTIF('Data Collection'!V:V,1)</f>
        <v>0</v>
      </c>
      <c r="CJ5" s="26" t="e">
        <f>CI5/CI10</f>
        <v>#DIV/0!</v>
      </c>
    </row>
    <row r="6" spans="1:88" ht="38.25" x14ac:dyDescent="0.2">
      <c r="D6" s="18" t="s">
        <v>19</v>
      </c>
      <c r="E6" s="24">
        <f>SUM(E4:E5)</f>
        <v>0</v>
      </c>
      <c r="F6" s="27" t="e">
        <f>SUM(F4:F5)</f>
        <v>#DIV/0!</v>
      </c>
      <c r="G6" s="29"/>
      <c r="I6" s="12" t="s">
        <v>29</v>
      </c>
      <c r="J6" s="40">
        <f>COUNTIF('Data Collection'!B:B,3)</f>
        <v>0</v>
      </c>
      <c r="K6" s="25" t="e">
        <f>J6/J9</f>
        <v>#DIV/0!</v>
      </c>
      <c r="M6" s="12" t="s">
        <v>29</v>
      </c>
      <c r="N6" s="42">
        <f>COUNTIF('Data Collection'!C:C,3)</f>
        <v>0</v>
      </c>
      <c r="O6" s="25" t="e">
        <f>N6/N9</f>
        <v>#DIV/0!</v>
      </c>
      <c r="Q6" s="12" t="s">
        <v>29</v>
      </c>
      <c r="R6" s="42">
        <f>COUNTIF('Data Collection'!D:D,3)</f>
        <v>0</v>
      </c>
      <c r="S6" s="26" t="e">
        <f>R6/R9</f>
        <v>#DIV/0!</v>
      </c>
      <c r="V6" s="12" t="s">
        <v>37</v>
      </c>
      <c r="W6" s="42">
        <f>COUNTIF('Data Collection'!E:E,3)</f>
        <v>0</v>
      </c>
      <c r="X6" s="26" t="e">
        <f>W6/W10</f>
        <v>#DIV/0!</v>
      </c>
      <c r="Z6" s="12" t="s">
        <v>37</v>
      </c>
      <c r="AA6" s="42">
        <f>COUNTIF('Data Collection'!F:F,3)</f>
        <v>0</v>
      </c>
      <c r="AB6" s="26" t="e">
        <f>AA6/AA10</f>
        <v>#DIV/0!</v>
      </c>
      <c r="AD6" s="12" t="s">
        <v>37</v>
      </c>
      <c r="AE6" s="42">
        <f>COUNTIF('Data Collection'!G:G,3)</f>
        <v>0</v>
      </c>
      <c r="AF6" s="26" t="e">
        <f>AE6/AE10</f>
        <v>#DIV/0!</v>
      </c>
      <c r="AH6" s="12" t="s">
        <v>37</v>
      </c>
      <c r="AI6" s="42">
        <f>COUNTIF('Data Collection'!H:H,3)</f>
        <v>0</v>
      </c>
      <c r="AJ6" s="26" t="e">
        <f>AI6/AI10</f>
        <v>#DIV/0!</v>
      </c>
      <c r="AK6" s="29"/>
      <c r="AL6" s="12" t="s">
        <v>37</v>
      </c>
      <c r="AM6" s="42">
        <f>COUNTIF('Data Collection'!I:I,3)</f>
        <v>0</v>
      </c>
      <c r="AN6" s="26" t="e">
        <f>AM6/AM10</f>
        <v>#DIV/0!</v>
      </c>
      <c r="AP6" s="12" t="s">
        <v>37</v>
      </c>
      <c r="AQ6" s="42">
        <f>COUNTIF('Data Collection'!J:J,3)</f>
        <v>0</v>
      </c>
      <c r="AR6" s="26" t="e">
        <f>AQ6/AQ10</f>
        <v>#DIV/0!</v>
      </c>
      <c r="AT6" s="12" t="s">
        <v>37</v>
      </c>
      <c r="AU6" s="42">
        <f>COUNTIF('Data Collection'!K:K,3)</f>
        <v>0</v>
      </c>
      <c r="AV6" s="26" t="e">
        <f>AU6/AU10</f>
        <v>#DIV/0!</v>
      </c>
      <c r="AX6" s="12" t="s">
        <v>37</v>
      </c>
      <c r="AY6" s="42">
        <f>COUNTIF('Data Collection'!L:L,3)</f>
        <v>0</v>
      </c>
      <c r="AZ6" s="26" t="e">
        <f>AY6/AY10</f>
        <v>#DIV/0!</v>
      </c>
      <c r="BA6" s="29"/>
      <c r="BB6" s="58" t="s">
        <v>41</v>
      </c>
      <c r="BC6" s="76" t="e">
        <f>AVERAGE('Data Collection'!H:H)</f>
        <v>#DIV/0!</v>
      </c>
      <c r="BD6" s="77" t="e">
        <f>STDEV('Data Collection'!H:H)</f>
        <v>#DIV/0!</v>
      </c>
      <c r="BE6" s="78" t="e">
        <f>MODE('Data Collection'!H:H)</f>
        <v>#N/A</v>
      </c>
      <c r="BF6" s="78" t="e">
        <f>MEDIAN('Data Collection'!H:H)</f>
        <v>#NUM!</v>
      </c>
      <c r="BG6" s="78">
        <f>MIN('Data Collection'!H:H)</f>
        <v>0</v>
      </c>
      <c r="BH6" s="78">
        <f>MAX('Data Collection'!H:H)</f>
        <v>0</v>
      </c>
      <c r="BJ6" s="12" t="s">
        <v>48</v>
      </c>
      <c r="BK6" s="42">
        <f>COUNTIF('Data Collection'!M:M,3)</f>
        <v>0</v>
      </c>
      <c r="BL6" s="26" t="e">
        <f>BK6/BK9</f>
        <v>#DIV/0!</v>
      </c>
      <c r="BN6" s="12" t="s">
        <v>52</v>
      </c>
      <c r="BO6" s="42">
        <f>COUNTIF('Data Collection'!N:N,3)</f>
        <v>0</v>
      </c>
      <c r="BP6" s="26" t="e">
        <f>BO6/BO10</f>
        <v>#DIV/0!</v>
      </c>
      <c r="BR6" s="12" t="s">
        <v>4</v>
      </c>
      <c r="BS6" s="42">
        <f>COUNTIF('Data Collection'!O:O,3)</f>
        <v>0</v>
      </c>
      <c r="BT6" s="26" t="e">
        <f>BS6/BS13</f>
        <v>#DIV/0!</v>
      </c>
      <c r="BV6" s="97" t="s">
        <v>120</v>
      </c>
      <c r="BW6" s="42">
        <f>COUNTIF('Data Collection'!Q:Q,3)</f>
        <v>0</v>
      </c>
      <c r="BX6" s="46" t="e">
        <f>BW6/BW8</f>
        <v>#DIV/0!</v>
      </c>
      <c r="BY6" s="44"/>
      <c r="BZ6" s="12" t="s">
        <v>57</v>
      </c>
      <c r="CA6" s="42">
        <f>COUNTIF('Data Collection'!S:S,3)</f>
        <v>0</v>
      </c>
      <c r="CB6" s="26" t="e">
        <f>CA6/CA10</f>
        <v>#DIV/0!</v>
      </c>
      <c r="CD6" s="12" t="s">
        <v>60</v>
      </c>
      <c r="CE6" s="42">
        <f>COUNTIF('Data Collection'!T:T,3)</f>
        <v>0</v>
      </c>
      <c r="CF6" s="26" t="e">
        <f>CE6/CE8</f>
        <v>#DIV/0!</v>
      </c>
      <c r="CH6" s="12" t="s">
        <v>65</v>
      </c>
      <c r="CI6" s="42">
        <f>COUNTIF('Data Collection'!W:W,1)</f>
        <v>0</v>
      </c>
      <c r="CJ6" s="26" t="e">
        <f>CI6/CI10</f>
        <v>#DIV/0!</v>
      </c>
    </row>
    <row r="7" spans="1:88" ht="38.25" x14ac:dyDescent="0.2">
      <c r="D7" s="18" t="s">
        <v>97</v>
      </c>
      <c r="E7" s="24">
        <f>B2</f>
        <v>0</v>
      </c>
      <c r="F7" s="18"/>
      <c r="G7" s="29"/>
      <c r="I7" s="12" t="s">
        <v>30</v>
      </c>
      <c r="J7" s="40">
        <f>COUNTIF('Data Collection'!B:B,4)</f>
        <v>0</v>
      </c>
      <c r="K7" s="25" t="e">
        <f>J7/J9</f>
        <v>#DIV/0!</v>
      </c>
      <c r="M7" s="45" t="s">
        <v>30</v>
      </c>
      <c r="N7" s="42">
        <f>COUNTIF('Data Collection'!C:C,4)</f>
        <v>0</v>
      </c>
      <c r="O7" s="25" t="e">
        <f>N7/N9</f>
        <v>#DIV/0!</v>
      </c>
      <c r="Q7" s="45" t="s">
        <v>30</v>
      </c>
      <c r="R7" s="42">
        <f>COUNTIF('Data Collection'!D:D,4)</f>
        <v>0</v>
      </c>
      <c r="S7" s="26" t="e">
        <f>R7/R9</f>
        <v>#DIV/0!</v>
      </c>
      <c r="V7" s="64" t="s">
        <v>36</v>
      </c>
      <c r="W7" s="42">
        <f>COUNTIF('Data Collection'!E:E,4)</f>
        <v>0</v>
      </c>
      <c r="X7" s="26" t="e">
        <f>W7/W10</f>
        <v>#DIV/0!</v>
      </c>
      <c r="Z7" s="64" t="s">
        <v>36</v>
      </c>
      <c r="AA7" s="42">
        <f>COUNTIF('Data Collection'!F:F,4)</f>
        <v>0</v>
      </c>
      <c r="AB7" s="26" t="e">
        <f>AA7/AA10</f>
        <v>#DIV/0!</v>
      </c>
      <c r="AD7" s="64" t="s">
        <v>36</v>
      </c>
      <c r="AE7" s="42">
        <f>COUNTIF('Data Collection'!G:G,4)</f>
        <v>0</v>
      </c>
      <c r="AF7" s="26" t="e">
        <f>AE7/AE10</f>
        <v>#DIV/0!</v>
      </c>
      <c r="AH7" s="64" t="s">
        <v>36</v>
      </c>
      <c r="AI7" s="42">
        <f>COUNTIF('Data Collection'!H:H,4)</f>
        <v>0</v>
      </c>
      <c r="AJ7" s="26" t="e">
        <f>AI7/AI10</f>
        <v>#DIV/0!</v>
      </c>
      <c r="AK7" s="29"/>
      <c r="AL7" s="64" t="s">
        <v>36</v>
      </c>
      <c r="AM7" s="42">
        <f>COUNTIF('Data Collection'!I:I,4)</f>
        <v>0</v>
      </c>
      <c r="AN7" s="26" t="e">
        <f>AM7/AM10</f>
        <v>#DIV/0!</v>
      </c>
      <c r="AP7" s="64" t="s">
        <v>36</v>
      </c>
      <c r="AQ7" s="42">
        <f>COUNTIF('Data Collection'!J:J,4)</f>
        <v>0</v>
      </c>
      <c r="AR7" s="26" t="e">
        <f>AQ7/AQ10</f>
        <v>#DIV/0!</v>
      </c>
      <c r="AT7" s="64" t="s">
        <v>36</v>
      </c>
      <c r="AU7" s="42">
        <f>COUNTIF('Data Collection'!K:K,4)</f>
        <v>0</v>
      </c>
      <c r="AV7" s="26" t="e">
        <f>AU7/AU10</f>
        <v>#DIV/0!</v>
      </c>
      <c r="AX7" s="64" t="s">
        <v>36</v>
      </c>
      <c r="AY7" s="42">
        <f>COUNTIF('Data Collection'!L:L,4)</f>
        <v>0</v>
      </c>
      <c r="AZ7" s="26" t="e">
        <f>AY7/AY10</f>
        <v>#DIV/0!</v>
      </c>
      <c r="BA7" s="29"/>
      <c r="BB7" s="58" t="s">
        <v>42</v>
      </c>
      <c r="BC7" s="76" t="e">
        <f>AVERAGE('Data Collection'!I:I)</f>
        <v>#DIV/0!</v>
      </c>
      <c r="BD7" s="77" t="e">
        <f>STDEV('Data Collection'!I:I)</f>
        <v>#DIV/0!</v>
      </c>
      <c r="BE7" s="78" t="e">
        <f>MODE('Data Collection'!I:I)</f>
        <v>#N/A</v>
      </c>
      <c r="BF7" s="78" t="e">
        <f>MEDIAN('Data Collection'!I:I)</f>
        <v>#NUM!</v>
      </c>
      <c r="BG7" s="78">
        <f>MIN('Data Collection'!I:I)</f>
        <v>0</v>
      </c>
      <c r="BH7" s="78">
        <f>MAX('Data Collection'!I:I)</f>
        <v>0</v>
      </c>
      <c r="BJ7" s="12" t="s">
        <v>49</v>
      </c>
      <c r="BK7" s="42">
        <f>COUNTIF('Data Collection'!M:M,4)</f>
        <v>0</v>
      </c>
      <c r="BL7" s="26" t="e">
        <f>BK7/BK9</f>
        <v>#DIV/0!</v>
      </c>
      <c r="BN7" s="12" t="s">
        <v>53</v>
      </c>
      <c r="BO7" s="42">
        <f>COUNTIF('Data Collection'!N:N,4)</f>
        <v>0</v>
      </c>
      <c r="BP7" s="26" t="e">
        <f>BO7/BO10</f>
        <v>#DIV/0!</v>
      </c>
      <c r="BR7" s="12" t="s">
        <v>14</v>
      </c>
      <c r="BS7" s="42">
        <f>COUNTIF('Data Collection'!O:O,4)</f>
        <v>0</v>
      </c>
      <c r="BT7" s="26" t="e">
        <f>BS7/BS13</f>
        <v>#DIV/0!</v>
      </c>
      <c r="BV7" s="18" t="s">
        <v>19</v>
      </c>
      <c r="BW7" s="24">
        <f>SUM(BW4:BW6)</f>
        <v>0</v>
      </c>
      <c r="BX7" s="47" t="e">
        <f>SUM(BX4:BX6)</f>
        <v>#DIV/0!</v>
      </c>
      <c r="BY7" s="44"/>
      <c r="BZ7" s="12" t="s">
        <v>58</v>
      </c>
      <c r="CA7" s="42">
        <f>COUNTIF('Data Collection'!S:S,4)</f>
        <v>0</v>
      </c>
      <c r="CB7" s="26" t="e">
        <f>CA7/CA10</f>
        <v>#DIV/0!</v>
      </c>
      <c r="CD7" s="18" t="s">
        <v>19</v>
      </c>
      <c r="CE7" s="24">
        <f>SUM(CE4:CE6)</f>
        <v>0</v>
      </c>
      <c r="CF7" s="27" t="e">
        <f>SUM(CF4:CF6)</f>
        <v>#DIV/0!</v>
      </c>
      <c r="CH7" s="12" t="s">
        <v>66</v>
      </c>
      <c r="CI7" s="42">
        <f>COUNTIF('Data Collection'!X:X,1)</f>
        <v>0</v>
      </c>
      <c r="CJ7" s="26" t="e">
        <f>CI7/CI10</f>
        <v>#DIV/0!</v>
      </c>
    </row>
    <row r="8" spans="1:88" ht="38.25" x14ac:dyDescent="0.2">
      <c r="D8" s="18" t="s">
        <v>20</v>
      </c>
      <c r="E8" s="24">
        <f>E7-E6</f>
        <v>0</v>
      </c>
      <c r="F8" s="26" t="e">
        <f>E8/E7</f>
        <v>#DIV/0!</v>
      </c>
      <c r="G8" s="29"/>
      <c r="I8" s="18" t="s">
        <v>19</v>
      </c>
      <c r="J8" s="24">
        <f>SUM(J4:J7)</f>
        <v>0</v>
      </c>
      <c r="K8" s="27" t="e">
        <f>SUM(K4:K7)</f>
        <v>#DIV/0!</v>
      </c>
      <c r="M8" s="18" t="s">
        <v>19</v>
      </c>
      <c r="N8" s="24">
        <f>SUM(N4:N7)</f>
        <v>0</v>
      </c>
      <c r="O8" s="27" t="e">
        <f>SUM(O4:O7)</f>
        <v>#DIV/0!</v>
      </c>
      <c r="Q8" s="18" t="s">
        <v>19</v>
      </c>
      <c r="R8" s="24">
        <f>SUM(R4:R7)</f>
        <v>0</v>
      </c>
      <c r="S8" s="27" t="e">
        <f>SUM(S4:S7)</f>
        <v>#DIV/0!</v>
      </c>
      <c r="V8" s="64" t="s">
        <v>82</v>
      </c>
      <c r="W8" s="42">
        <f>COUNTIF('Data Collection'!E:E,5)</f>
        <v>0</v>
      </c>
      <c r="X8" s="26" t="e">
        <f>W8/W10</f>
        <v>#DIV/0!</v>
      </c>
      <c r="Z8" s="64" t="s">
        <v>82</v>
      </c>
      <c r="AA8" s="42">
        <f>COUNTIF('Data Collection'!F:F,5)</f>
        <v>0</v>
      </c>
      <c r="AB8" s="26" t="e">
        <f>AA8/AA10</f>
        <v>#DIV/0!</v>
      </c>
      <c r="AD8" s="64" t="s">
        <v>82</v>
      </c>
      <c r="AE8" s="42">
        <f>COUNTIF('Data Collection'!G:G,5)</f>
        <v>0</v>
      </c>
      <c r="AF8" s="26" t="e">
        <f>AE8/AE10</f>
        <v>#DIV/0!</v>
      </c>
      <c r="AH8" s="64" t="s">
        <v>82</v>
      </c>
      <c r="AI8" s="42">
        <f>COUNTIF('Data Collection'!H:H,5)</f>
        <v>0</v>
      </c>
      <c r="AJ8" s="26" t="e">
        <f>AI8/AI10</f>
        <v>#DIV/0!</v>
      </c>
      <c r="AK8" s="29"/>
      <c r="AL8" s="64" t="s">
        <v>82</v>
      </c>
      <c r="AM8" s="42">
        <f>COUNTIF('Data Collection'!I:I,5)</f>
        <v>0</v>
      </c>
      <c r="AN8" s="26" t="e">
        <f>AM8/AM10</f>
        <v>#DIV/0!</v>
      </c>
      <c r="AP8" s="64" t="s">
        <v>82</v>
      </c>
      <c r="AQ8" s="42">
        <f>COUNTIF('Data Collection'!J:J,5)</f>
        <v>0</v>
      </c>
      <c r="AR8" s="26" t="e">
        <f>AQ8/AQ10</f>
        <v>#DIV/0!</v>
      </c>
      <c r="AT8" s="64" t="s">
        <v>82</v>
      </c>
      <c r="AU8" s="42">
        <f>COUNTIF('Data Collection'!K:K,5)</f>
        <v>0</v>
      </c>
      <c r="AV8" s="26" t="e">
        <f>AU8/AU10</f>
        <v>#DIV/0!</v>
      </c>
      <c r="AX8" s="64" t="s">
        <v>82</v>
      </c>
      <c r="AY8" s="42">
        <f>COUNTIF('Data Collection'!L:L,5)</f>
        <v>0</v>
      </c>
      <c r="AZ8" s="26" t="e">
        <f>AY8/AY10</f>
        <v>#DIV/0!</v>
      </c>
      <c r="BA8" s="29"/>
      <c r="BB8" s="58" t="s">
        <v>43</v>
      </c>
      <c r="BC8" s="76" t="e">
        <f>AVERAGE('Data Collection'!J:J)</f>
        <v>#DIV/0!</v>
      </c>
      <c r="BD8" s="77" t="e">
        <f>STDEV('Data Collection'!J:J)</f>
        <v>#DIV/0!</v>
      </c>
      <c r="BE8" s="78" t="e">
        <f>MODE('Data Collection'!J:J)</f>
        <v>#N/A</v>
      </c>
      <c r="BF8" s="78" t="e">
        <f>MEDIAN('Data Collection'!J:J)</f>
        <v>#NUM!</v>
      </c>
      <c r="BG8" s="78">
        <f>MIN('Data Collection'!J:J)</f>
        <v>0</v>
      </c>
      <c r="BH8" s="78">
        <f>MAX('Data Collection'!J:J)</f>
        <v>0</v>
      </c>
      <c r="BJ8" s="18" t="s">
        <v>19</v>
      </c>
      <c r="BK8" s="24">
        <f>SUM(BK4:BK7)</f>
        <v>0</v>
      </c>
      <c r="BL8" s="27" t="e">
        <f>SUM(BL4:BL7)</f>
        <v>#DIV/0!</v>
      </c>
      <c r="BN8" s="12" t="s">
        <v>54</v>
      </c>
      <c r="BO8" s="42">
        <f>COUNTIF('Data Collection'!N:N,5)</f>
        <v>0</v>
      </c>
      <c r="BP8" s="26" t="e">
        <f>BO8/BO10</f>
        <v>#DIV/0!</v>
      </c>
      <c r="BR8" s="12" t="s">
        <v>13</v>
      </c>
      <c r="BS8" s="42">
        <f>COUNTIF('Data Collection'!O:O,5)</f>
        <v>0</v>
      </c>
      <c r="BT8" s="26" t="e">
        <f>BS8/BS13</f>
        <v>#DIV/0!</v>
      </c>
      <c r="BV8" s="18" t="s">
        <v>97</v>
      </c>
      <c r="BW8" s="24">
        <f>B2</f>
        <v>0</v>
      </c>
      <c r="BX8" s="48"/>
      <c r="BY8" s="44"/>
      <c r="BZ8" s="12" t="s">
        <v>59</v>
      </c>
      <c r="CA8" s="42">
        <f>COUNTIF('Data Collection'!S:S,5)</f>
        <v>0</v>
      </c>
      <c r="CB8" s="26" t="e">
        <f>CA8/CA10</f>
        <v>#DIV/0!</v>
      </c>
      <c r="CD8" s="18" t="s">
        <v>97</v>
      </c>
      <c r="CE8" s="24">
        <f>B2</f>
        <v>0</v>
      </c>
      <c r="CF8" s="18"/>
      <c r="CH8" s="12" t="s">
        <v>67</v>
      </c>
      <c r="CI8" s="42">
        <f>COUNTIF('Data Collection'!Y:Y,1)</f>
        <v>0</v>
      </c>
      <c r="CJ8" s="26" t="e">
        <f>CI8/CI10</f>
        <v>#DIV/0!</v>
      </c>
    </row>
    <row r="9" spans="1:88" ht="51" x14ac:dyDescent="0.2">
      <c r="G9" s="30"/>
      <c r="I9" s="18" t="s">
        <v>97</v>
      </c>
      <c r="J9" s="24">
        <f>B2</f>
        <v>0</v>
      </c>
      <c r="K9" s="18"/>
      <c r="M9" s="18" t="s">
        <v>97</v>
      </c>
      <c r="N9" s="24">
        <f>B2</f>
        <v>0</v>
      </c>
      <c r="O9" s="18"/>
      <c r="Q9" s="18" t="s">
        <v>97</v>
      </c>
      <c r="R9" s="24">
        <f>B2</f>
        <v>0</v>
      </c>
      <c r="S9" s="18"/>
      <c r="V9" s="18" t="s">
        <v>19</v>
      </c>
      <c r="W9" s="24">
        <f>SUM(W4:W8)</f>
        <v>0</v>
      </c>
      <c r="X9" s="27" t="e">
        <f>SUM(X4:X8)</f>
        <v>#DIV/0!</v>
      </c>
      <c r="Z9" s="18" t="s">
        <v>19</v>
      </c>
      <c r="AA9" s="24">
        <f>SUM(AA4:AA8)</f>
        <v>0</v>
      </c>
      <c r="AB9" s="27" t="e">
        <f>SUM(AB4:AB8)</f>
        <v>#DIV/0!</v>
      </c>
      <c r="AD9" s="18" t="s">
        <v>19</v>
      </c>
      <c r="AE9" s="24">
        <f>SUM(AE4:AE8)</f>
        <v>0</v>
      </c>
      <c r="AF9" s="27" t="e">
        <f>SUM(AF4:AF8)</f>
        <v>#DIV/0!</v>
      </c>
      <c r="AH9" s="18" t="s">
        <v>19</v>
      </c>
      <c r="AI9" s="24">
        <f>SUM(AI4:AI8)</f>
        <v>0</v>
      </c>
      <c r="AJ9" s="27" t="e">
        <f>SUM(AJ4:AJ8)</f>
        <v>#DIV/0!</v>
      </c>
      <c r="AK9" s="30"/>
      <c r="AL9" s="18" t="s">
        <v>19</v>
      </c>
      <c r="AM9" s="24">
        <f>SUM(AM4:AM8)</f>
        <v>0</v>
      </c>
      <c r="AN9" s="27" t="e">
        <f>SUM(AN4:AN8)</f>
        <v>#DIV/0!</v>
      </c>
      <c r="AP9" s="18" t="s">
        <v>19</v>
      </c>
      <c r="AQ9" s="24">
        <f>SUM(AQ4:AQ8)</f>
        <v>0</v>
      </c>
      <c r="AR9" s="27" t="e">
        <f>SUM(AR4:AR8)</f>
        <v>#DIV/0!</v>
      </c>
      <c r="AT9" s="18" t="s">
        <v>19</v>
      </c>
      <c r="AU9" s="24">
        <f>SUM(AU4:AU8)</f>
        <v>0</v>
      </c>
      <c r="AV9" s="27" t="e">
        <f>SUM(AV4:AV8)</f>
        <v>#DIV/0!</v>
      </c>
      <c r="AX9" s="18" t="s">
        <v>19</v>
      </c>
      <c r="AY9" s="24">
        <f>SUM(AY4:AY8)</f>
        <v>0</v>
      </c>
      <c r="AZ9" s="27" t="e">
        <f>SUM(AZ4:AZ8)</f>
        <v>#DIV/0!</v>
      </c>
      <c r="BA9" s="30"/>
      <c r="BB9" s="15" t="s">
        <v>44</v>
      </c>
      <c r="BC9" s="76" t="e">
        <f>AVERAGE('Data Collection'!K:K)</f>
        <v>#DIV/0!</v>
      </c>
      <c r="BD9" s="77" t="e">
        <f>STDEV('Data Collection'!K:K)</f>
        <v>#DIV/0!</v>
      </c>
      <c r="BE9" s="78" t="e">
        <f>MODE('Data Collection'!K:K)</f>
        <v>#N/A</v>
      </c>
      <c r="BF9" s="79" t="e">
        <f>MEDIAN('Data Collection'!K:K)</f>
        <v>#NUM!</v>
      </c>
      <c r="BG9" s="79">
        <f>MIN('Data Collection'!K:K)</f>
        <v>0</v>
      </c>
      <c r="BH9" s="79">
        <f>MAX('Data Collection'!K:K)</f>
        <v>0</v>
      </c>
      <c r="BJ9" s="18" t="s">
        <v>97</v>
      </c>
      <c r="BK9" s="24">
        <f>B2</f>
        <v>0</v>
      </c>
      <c r="BL9" s="18"/>
      <c r="BN9" s="18" t="s">
        <v>19</v>
      </c>
      <c r="BO9" s="24">
        <f>SUM(BO4:BO8)</f>
        <v>0</v>
      </c>
      <c r="BP9" s="27" t="e">
        <f>SUM(BP4:BP8)</f>
        <v>#DIV/0!</v>
      </c>
      <c r="BR9" s="12" t="s">
        <v>12</v>
      </c>
      <c r="BS9" s="42">
        <f>COUNTIF('Data Collection'!O:O,6)</f>
        <v>0</v>
      </c>
      <c r="BT9" s="26" t="e">
        <f>BS9/BS13</f>
        <v>#DIV/0!</v>
      </c>
      <c r="BV9" s="18" t="s">
        <v>20</v>
      </c>
      <c r="BW9" s="24">
        <f>BW8-BW7</f>
        <v>0</v>
      </c>
      <c r="BX9" s="26" t="e">
        <f>BW9/BW8</f>
        <v>#DIV/0!</v>
      </c>
      <c r="BY9" s="30"/>
      <c r="BZ9" s="18" t="s">
        <v>19</v>
      </c>
      <c r="CA9" s="24">
        <f>SUM(CA4:CA8)</f>
        <v>0</v>
      </c>
      <c r="CB9" s="27" t="e">
        <f>SUM(CB4:CB8)</f>
        <v>#DIV/0!</v>
      </c>
      <c r="CD9" s="18" t="s">
        <v>20</v>
      </c>
      <c r="CE9" s="24">
        <f>CE8-CE7</f>
        <v>0</v>
      </c>
      <c r="CF9" s="26" t="e">
        <f>CE9/CE8</f>
        <v>#DIV/0!</v>
      </c>
      <c r="CH9" s="18" t="s">
        <v>19</v>
      </c>
      <c r="CI9" s="24">
        <f>SUM(CI4:CI8)</f>
        <v>0</v>
      </c>
      <c r="CJ9" s="27"/>
    </row>
    <row r="10" spans="1:88" ht="51.75" thickBot="1" x14ac:dyDescent="0.25">
      <c r="G10" s="5"/>
      <c r="I10" s="18" t="s">
        <v>20</v>
      </c>
      <c r="J10" s="24">
        <f>J9-J8</f>
        <v>0</v>
      </c>
      <c r="K10" s="26" t="e">
        <f>J10/J9</f>
        <v>#DIV/0!</v>
      </c>
      <c r="M10" s="18" t="s">
        <v>20</v>
      </c>
      <c r="N10" s="24">
        <f>N9-N8</f>
        <v>0</v>
      </c>
      <c r="O10" s="26" t="e">
        <f>N10/N9</f>
        <v>#DIV/0!</v>
      </c>
      <c r="Q10" s="18" t="s">
        <v>20</v>
      </c>
      <c r="R10" s="24">
        <f>R9-R8</f>
        <v>0</v>
      </c>
      <c r="S10" s="26" t="e">
        <f>R10/R9</f>
        <v>#DIV/0!</v>
      </c>
      <c r="V10" s="18" t="s">
        <v>97</v>
      </c>
      <c r="W10" s="24">
        <f>B2</f>
        <v>0</v>
      </c>
      <c r="X10" s="18"/>
      <c r="Z10" s="18" t="s">
        <v>97</v>
      </c>
      <c r="AA10" s="24">
        <f>B2</f>
        <v>0</v>
      </c>
      <c r="AB10" s="18"/>
      <c r="AD10" s="18" t="s">
        <v>97</v>
      </c>
      <c r="AE10" s="24">
        <f>B2</f>
        <v>0</v>
      </c>
      <c r="AF10" s="18"/>
      <c r="AH10" s="18" t="s">
        <v>97</v>
      </c>
      <c r="AI10" s="24">
        <f>B2</f>
        <v>0</v>
      </c>
      <c r="AJ10" s="18"/>
      <c r="AK10" s="5"/>
      <c r="AL10" s="18" t="s">
        <v>97</v>
      </c>
      <c r="AM10" s="24">
        <f>B2</f>
        <v>0</v>
      </c>
      <c r="AN10" s="18"/>
      <c r="AP10" s="18" t="s">
        <v>97</v>
      </c>
      <c r="AQ10" s="24">
        <f>B2</f>
        <v>0</v>
      </c>
      <c r="AR10" s="18"/>
      <c r="AT10" s="18" t="s">
        <v>97</v>
      </c>
      <c r="AU10" s="24">
        <f>B2</f>
        <v>0</v>
      </c>
      <c r="AV10" s="18"/>
      <c r="AX10" s="18" t="s">
        <v>97</v>
      </c>
      <c r="AY10" s="24">
        <f>B2</f>
        <v>0</v>
      </c>
      <c r="AZ10" s="18"/>
      <c r="BA10" s="5"/>
      <c r="BB10" s="58" t="s">
        <v>45</v>
      </c>
      <c r="BC10" s="76" t="e">
        <f>AVERAGE('Data Collection'!L:L)</f>
        <v>#DIV/0!</v>
      </c>
      <c r="BD10" s="77" t="e">
        <f>STDEV('Data Collection'!L:L)</f>
        <v>#DIV/0!</v>
      </c>
      <c r="BE10" s="78" t="e">
        <f>MODE('Data Collection'!L:L)</f>
        <v>#N/A</v>
      </c>
      <c r="BF10" s="78" t="e">
        <f>MEDIAN('Data Collection'!L:L)</f>
        <v>#NUM!</v>
      </c>
      <c r="BG10" s="78">
        <f>MIN('Data Collection'!L:L)</f>
        <v>0</v>
      </c>
      <c r="BH10" s="78">
        <f>MAX('Data Collection'!L:L)</f>
        <v>0</v>
      </c>
      <c r="BJ10" s="18" t="s">
        <v>20</v>
      </c>
      <c r="BK10" s="24">
        <f>BK9-BK8</f>
        <v>0</v>
      </c>
      <c r="BL10" s="26" t="e">
        <f>BK10/BK9</f>
        <v>#DIV/0!</v>
      </c>
      <c r="BN10" s="18" t="s">
        <v>97</v>
      </c>
      <c r="BO10" s="24">
        <f>B2</f>
        <v>0</v>
      </c>
      <c r="BP10" s="18"/>
      <c r="BR10" s="12" t="s">
        <v>16</v>
      </c>
      <c r="BS10" s="42">
        <f>COUNTIF('Data Collection'!O:O,7)</f>
        <v>0</v>
      </c>
      <c r="BT10" s="26" t="e">
        <f>BS10/BS13</f>
        <v>#DIV/0!</v>
      </c>
      <c r="BX10" s="52"/>
      <c r="BY10" s="5"/>
      <c r="BZ10" s="18" t="s">
        <v>97</v>
      </c>
      <c r="CA10" s="24">
        <f>B2</f>
        <v>0</v>
      </c>
      <c r="CB10" s="18"/>
      <c r="CH10" s="18" t="s">
        <v>97</v>
      </c>
      <c r="CI10" s="24">
        <f>B2</f>
        <v>0</v>
      </c>
      <c r="CJ10" s="18"/>
    </row>
    <row r="11" spans="1:88" ht="26.25" thickBot="1" x14ac:dyDescent="0.25">
      <c r="G11" s="29"/>
      <c r="V11" s="18" t="s">
        <v>20</v>
      </c>
      <c r="W11" s="24">
        <f>W10-W9</f>
        <v>0</v>
      </c>
      <c r="X11" s="26" t="e">
        <f>W11/W10</f>
        <v>#DIV/0!</v>
      </c>
      <c r="Z11" s="18" t="s">
        <v>20</v>
      </c>
      <c r="AA11" s="24">
        <f>AA10-AA9</f>
        <v>0</v>
      </c>
      <c r="AB11" s="26" t="e">
        <f>AA11/AA10</f>
        <v>#DIV/0!</v>
      </c>
      <c r="AD11" s="18" t="s">
        <v>20</v>
      </c>
      <c r="AE11" s="24">
        <f>AE10-AE9</f>
        <v>0</v>
      </c>
      <c r="AF11" s="26" t="e">
        <f>AE11/AE10</f>
        <v>#DIV/0!</v>
      </c>
      <c r="AH11" s="18" t="s">
        <v>20</v>
      </c>
      <c r="AI11" s="24">
        <f>AI10-AI9</f>
        <v>0</v>
      </c>
      <c r="AJ11" s="26" t="e">
        <f>AI11/AI10</f>
        <v>#DIV/0!</v>
      </c>
      <c r="AK11" s="29"/>
      <c r="AL11" s="18" t="s">
        <v>20</v>
      </c>
      <c r="AM11" s="24">
        <f>AM10-AM9</f>
        <v>0</v>
      </c>
      <c r="AN11" s="26" t="e">
        <f>AM11/AM10</f>
        <v>#DIV/0!</v>
      </c>
      <c r="AP11" s="18" t="s">
        <v>20</v>
      </c>
      <c r="AQ11" s="24">
        <f>AQ10-AQ9</f>
        <v>0</v>
      </c>
      <c r="AR11" s="26" t="e">
        <f>AQ11/AQ10</f>
        <v>#DIV/0!</v>
      </c>
      <c r="AT11" s="18" t="s">
        <v>20</v>
      </c>
      <c r="AU11" s="24">
        <f>AU10-AU9</f>
        <v>0</v>
      </c>
      <c r="AV11" s="26" t="e">
        <f>AU11/AU10</f>
        <v>#DIV/0!</v>
      </c>
      <c r="AX11" s="18" t="s">
        <v>20</v>
      </c>
      <c r="AY11" s="24">
        <f>AY10-AY9</f>
        <v>0</v>
      </c>
      <c r="AZ11" s="26" t="e">
        <f>AY11/AY10</f>
        <v>#DIV/0!</v>
      </c>
      <c r="BA11" s="29"/>
      <c r="BB11" s="80" t="s">
        <v>104</v>
      </c>
      <c r="BC11" s="81" t="e">
        <f>AVERAGE(Analysis_Individual!A:A)</f>
        <v>#DIV/0!</v>
      </c>
      <c r="BD11" s="81" t="e">
        <f>STDEV(Analysis_Individual!A:A)</f>
        <v>#DIV/0!</v>
      </c>
      <c r="BE11" s="81" t="e">
        <f>MODE(Analysis_Individual!A:A)</f>
        <v>#DIV/0!</v>
      </c>
      <c r="BF11" s="81" t="e">
        <f>MEDIAN(Analysis_Individual!A:A)</f>
        <v>#DIV/0!</v>
      </c>
      <c r="BG11" s="81" t="e">
        <f>MIN(Analysis_Individual!A:A)</f>
        <v>#DIV/0!</v>
      </c>
      <c r="BH11" s="81" t="e">
        <f>MAX(Analysis_Individual!A:A)</f>
        <v>#DIV/0!</v>
      </c>
      <c r="BN11" s="18" t="s">
        <v>20</v>
      </c>
      <c r="BO11" s="24">
        <f>BO10-BO9</f>
        <v>0</v>
      </c>
      <c r="BP11" s="26" t="e">
        <f>BO11/BO10</f>
        <v>#DIV/0!</v>
      </c>
      <c r="BR11" s="12" t="s">
        <v>10</v>
      </c>
      <c r="BS11" s="42">
        <f>COUNTIF('Data Collection'!O:O,8)</f>
        <v>0</v>
      </c>
      <c r="BT11" s="26" t="e">
        <f>BS11/BS13</f>
        <v>#DIV/0!</v>
      </c>
      <c r="BX11" s="19"/>
      <c r="BY11" s="29"/>
      <c r="BZ11" s="18" t="s">
        <v>20</v>
      </c>
      <c r="CA11" s="24">
        <f>CA10-CA9</f>
        <v>0</v>
      </c>
      <c r="CB11" s="26" t="e">
        <f>CA11/CA10</f>
        <v>#DIV/0!</v>
      </c>
    </row>
    <row r="12" spans="1:88" ht="38.25" x14ac:dyDescent="0.2">
      <c r="BC12" s="82" t="s">
        <v>90</v>
      </c>
      <c r="BE12" s="95" t="s">
        <v>100</v>
      </c>
      <c r="BR12" s="18" t="s">
        <v>19</v>
      </c>
      <c r="BS12" s="24">
        <f>SUM(BS4:BS11)</f>
        <v>0</v>
      </c>
      <c r="BT12" s="27" t="e">
        <f>SUM(BT4:BT11)</f>
        <v>#DIV/0!</v>
      </c>
      <c r="BX12" s="19"/>
    </row>
    <row r="13" spans="1:88" ht="25.5" x14ac:dyDescent="0.2">
      <c r="BB13" s="83" t="s">
        <v>102</v>
      </c>
      <c r="BE13" s="95" t="s">
        <v>101</v>
      </c>
      <c r="BR13" s="18" t="s">
        <v>97</v>
      </c>
      <c r="BS13" s="24">
        <f>B2</f>
        <v>0</v>
      </c>
      <c r="BT13" s="18"/>
    </row>
    <row r="14" spans="1:88" ht="51" x14ac:dyDescent="0.2">
      <c r="BB14" s="83" t="s">
        <v>103</v>
      </c>
      <c r="BR14" s="18" t="s">
        <v>20</v>
      </c>
      <c r="BS14" s="24">
        <f>BS13-BS12</f>
        <v>0</v>
      </c>
      <c r="BT14" s="26" t="e">
        <f>BS14/BS13</f>
        <v>#DIV/0!</v>
      </c>
    </row>
    <row r="16" spans="1:88" x14ac:dyDescent="0.2">
      <c r="BB16" s="83"/>
    </row>
    <row r="18" spans="54:54" x14ac:dyDescent="0.2">
      <c r="BB18" s="83"/>
    </row>
    <row r="20" spans="54:54" x14ac:dyDescent="0.2">
      <c r="BB20" s="83"/>
    </row>
    <row r="22" spans="54:54" x14ac:dyDescent="0.2">
      <c r="BB22" s="83"/>
    </row>
    <row r="36" spans="41:60" x14ac:dyDescent="0.2">
      <c r="BD36" s="20"/>
      <c r="BF36" s="20"/>
      <c r="BG36" s="20"/>
      <c r="BH36" s="20"/>
    </row>
    <row r="37" spans="41:60" x14ac:dyDescent="0.2">
      <c r="BD37" s="20"/>
      <c r="BF37" s="20"/>
      <c r="BG37" s="20"/>
      <c r="BH37" s="20"/>
    </row>
    <row r="42" spans="41:60" x14ac:dyDescent="0.2">
      <c r="AO42" s="49"/>
    </row>
    <row r="43" spans="41:60" x14ac:dyDescent="0.2">
      <c r="AO43" s="49"/>
    </row>
  </sheetData>
  <mergeCells count="21">
    <mergeCell ref="A1:B1"/>
    <mergeCell ref="BG1:BH1"/>
    <mergeCell ref="BJ2:BL2"/>
    <mergeCell ref="BN2:BP2"/>
    <mergeCell ref="BR2:BT2"/>
    <mergeCell ref="D2:F2"/>
    <mergeCell ref="I2:K2"/>
    <mergeCell ref="M2:O2"/>
    <mergeCell ref="Q2:S2"/>
    <mergeCell ref="V2:X2"/>
    <mergeCell ref="AX2:AZ2"/>
    <mergeCell ref="BV2:BX2"/>
    <mergeCell ref="AD2:AF2"/>
    <mergeCell ref="Z2:AB2"/>
    <mergeCell ref="CD2:CF2"/>
    <mergeCell ref="CH2:CJ2"/>
    <mergeCell ref="BZ2:CB2"/>
    <mergeCell ref="AH2:AJ2"/>
    <mergeCell ref="AL2:AN2"/>
    <mergeCell ref="AP2:AR2"/>
    <mergeCell ref="AT2:AV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Codebook</vt:lpstr>
      <vt:lpstr>Data Collection</vt:lpstr>
      <vt:lpstr>Analysis_Individual</vt:lpstr>
      <vt:lpstr>Analysis_Group</vt:lpstr>
    </vt:vector>
  </TitlesOfParts>
  <Company>UCDHS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mvirata</dc:creator>
  <cp:lastModifiedBy>Virata, Maria C</cp:lastModifiedBy>
  <dcterms:created xsi:type="dcterms:W3CDTF">2010-07-02T18:34:26Z</dcterms:created>
  <dcterms:modified xsi:type="dcterms:W3CDTF">2013-08-01T12:49:11Z</dcterms:modified>
</cp:coreProperties>
</file>