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30" windowWidth="11355" windowHeight="9210" tabRatio="933"/>
  </bookViews>
  <sheets>
    <sheet name="Codebook" sheetId="7" r:id="rId1"/>
    <sheet name="Data Collection" sheetId="15" r:id="rId2"/>
    <sheet name="Analysis_Individual" sheetId="17" r:id="rId3"/>
    <sheet name="Analysis_Group" sheetId="16" r:id="rId4"/>
  </sheets>
  <calcPr calcId="145621"/>
</workbook>
</file>

<file path=xl/calcChain.xml><?xml version="1.0" encoding="utf-8"?>
<calcChain xmlns="http://schemas.openxmlformats.org/spreadsheetml/2006/main">
  <c r="AI10" i="16" l="1"/>
  <c r="AI9" i="16"/>
  <c r="AI8" i="16"/>
  <c r="AI7" i="16"/>
  <c r="AI6" i="16"/>
  <c r="AI5" i="16"/>
  <c r="DR8" i="16"/>
  <c r="DR7" i="16"/>
  <c r="DR6" i="16"/>
  <c r="DR5" i="16"/>
  <c r="W10" i="16"/>
  <c r="W9" i="16"/>
  <c r="W8" i="16"/>
  <c r="W7" i="16"/>
  <c r="W6" i="16"/>
  <c r="W5" i="16"/>
  <c r="R18" i="16"/>
  <c r="R17" i="16"/>
  <c r="R16" i="16"/>
  <c r="R15" i="16"/>
  <c r="R14" i="16"/>
  <c r="R13" i="16"/>
  <c r="R12" i="16"/>
  <c r="R11" i="16"/>
  <c r="R10" i="16"/>
  <c r="R9" i="16"/>
  <c r="R8" i="16"/>
  <c r="R7" i="16"/>
  <c r="R6" i="16"/>
  <c r="R5" i="16"/>
  <c r="N7" i="16"/>
  <c r="N6" i="16"/>
  <c r="N5" i="16"/>
  <c r="J8" i="16"/>
  <c r="J7" i="16"/>
  <c r="J6" i="16"/>
  <c r="J5" i="16"/>
  <c r="DF6" i="16" l="1"/>
  <c r="DF5" i="16"/>
  <c r="CP10" i="16" l="1"/>
  <c r="CQ10" i="16"/>
  <c r="CO10" i="16"/>
  <c r="CN10" i="16"/>
  <c r="CM10" i="16"/>
  <c r="CL10" i="16"/>
  <c r="CP9" i="16"/>
  <c r="CQ9" i="16"/>
  <c r="CO9" i="16"/>
  <c r="CN9" i="16"/>
  <c r="CM9" i="16"/>
  <c r="CL9" i="16"/>
  <c r="CP8" i="16"/>
  <c r="CQ8" i="16"/>
  <c r="CO8" i="16"/>
  <c r="CN8" i="16"/>
  <c r="CM8" i="16"/>
  <c r="CL8" i="16"/>
  <c r="CP7" i="16"/>
  <c r="CQ7" i="16"/>
  <c r="CO7" i="16"/>
  <c r="CN7" i="16"/>
  <c r="CM7" i="16"/>
  <c r="CL7" i="16"/>
  <c r="CP6" i="16"/>
  <c r="CQ6" i="16"/>
  <c r="CO6" i="16"/>
  <c r="CN6" i="16"/>
  <c r="CM6" i="16"/>
  <c r="CL6" i="16"/>
  <c r="CP5" i="16"/>
  <c r="CQ5" i="16"/>
  <c r="CO5" i="16"/>
  <c r="CN5" i="16"/>
  <c r="CM5" i="16"/>
  <c r="CL5" i="16"/>
  <c r="CP4" i="16"/>
  <c r="CQ4" i="16"/>
  <c r="CO4" i="16"/>
  <c r="CN4" i="16"/>
  <c r="CM4" i="16"/>
  <c r="CL4" i="16"/>
  <c r="CP3" i="16"/>
  <c r="CQ3" i="16"/>
  <c r="CO3" i="16"/>
  <c r="CN3" i="16"/>
  <c r="CM3" i="16"/>
  <c r="CL3" i="16"/>
  <c r="A4" i="17" l="1"/>
  <c r="A5" i="17"/>
  <c r="A6" i="17"/>
  <c r="A7" i="17"/>
  <c r="A8" i="17"/>
  <c r="A9" i="17"/>
  <c r="A10" i="17"/>
  <c r="A11" i="17"/>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14" i="17"/>
  <c r="A115" i="17"/>
  <c r="A116" i="17"/>
  <c r="A117" i="17"/>
  <c r="A118" i="17"/>
  <c r="A119" i="17"/>
  <c r="A120" i="17"/>
  <c r="A121" i="17"/>
  <c r="A122" i="17"/>
  <c r="A123" i="17"/>
  <c r="A124" i="17"/>
  <c r="A125" i="17"/>
  <c r="A126" i="17"/>
  <c r="A127" i="17"/>
  <c r="A128" i="17"/>
  <c r="A129" i="17"/>
  <c r="A130" i="17"/>
  <c r="A131" i="17"/>
  <c r="A132" i="17"/>
  <c r="A133" i="17"/>
  <c r="A134" i="17"/>
  <c r="A135" i="17"/>
  <c r="A136" i="17"/>
  <c r="A137" i="17"/>
  <c r="A138" i="17"/>
  <c r="A139" i="17"/>
  <c r="A140" i="17"/>
  <c r="A141" i="17"/>
  <c r="A142" i="17"/>
  <c r="A143" i="17"/>
  <c r="A144" i="17"/>
  <c r="A145" i="17"/>
  <c r="A146" i="17"/>
  <c r="A147" i="17"/>
  <c r="A148" i="17"/>
  <c r="A149" i="17"/>
  <c r="A150" i="17"/>
  <c r="A151" i="17"/>
  <c r="A152" i="17"/>
  <c r="A3" i="17"/>
  <c r="CP11" i="16" l="1"/>
  <c r="CQ11" i="16"/>
  <c r="CO11" i="16"/>
  <c r="CN11" i="16"/>
  <c r="CM11" i="16"/>
  <c r="CL11" i="16"/>
  <c r="DR4" i="16"/>
  <c r="DR9" i="16" s="1"/>
  <c r="DN6" i="16"/>
  <c r="DN5" i="16"/>
  <c r="DN4" i="16"/>
  <c r="DJ4" i="16"/>
  <c r="DJ8" i="16"/>
  <c r="DJ7" i="16"/>
  <c r="DJ6" i="16"/>
  <c r="DJ5" i="16"/>
  <c r="DF4" i="16"/>
  <c r="DF7" i="16" s="1"/>
  <c r="DB11" i="16"/>
  <c r="DB10" i="16"/>
  <c r="DB9" i="16"/>
  <c r="DB8" i="16"/>
  <c r="DB7" i="16"/>
  <c r="DB6" i="16"/>
  <c r="DB5" i="16"/>
  <c r="DB4" i="16"/>
  <c r="CX8" i="16"/>
  <c r="CX7" i="16"/>
  <c r="CX6" i="16"/>
  <c r="CX5" i="16"/>
  <c r="CX4" i="16"/>
  <c r="CT9" i="16"/>
  <c r="CT7" i="16"/>
  <c r="CT6" i="16"/>
  <c r="CT5" i="16"/>
  <c r="CT4" i="16"/>
  <c r="CH8" i="16"/>
  <c r="CH7" i="16"/>
  <c r="CH6" i="16"/>
  <c r="CH5" i="16"/>
  <c r="CH4" i="16"/>
  <c r="CC8" i="16"/>
  <c r="CC7" i="16"/>
  <c r="CC6" i="16"/>
  <c r="CC5" i="16"/>
  <c r="CC4" i="16"/>
  <c r="BX4" i="16"/>
  <c r="BX8" i="16"/>
  <c r="BX7" i="16"/>
  <c r="BX6" i="16"/>
  <c r="BX5" i="16"/>
  <c r="BS4" i="16"/>
  <c r="BS8" i="16"/>
  <c r="BS7" i="16"/>
  <c r="BS6" i="16"/>
  <c r="BS5" i="16"/>
  <c r="BN8" i="16"/>
  <c r="BN7" i="16"/>
  <c r="BN6" i="16"/>
  <c r="BN5" i="16"/>
  <c r="BN4" i="16"/>
  <c r="BI8" i="16"/>
  <c r="BI7" i="16"/>
  <c r="BI6" i="16"/>
  <c r="BI5" i="16"/>
  <c r="BI4" i="16"/>
  <c r="BD8" i="16"/>
  <c r="BD7" i="16"/>
  <c r="BD6" i="16"/>
  <c r="BD5" i="16"/>
  <c r="BD4" i="16"/>
  <c r="AY8" i="16"/>
  <c r="AY7" i="16"/>
  <c r="AY6" i="16"/>
  <c r="AY5" i="16"/>
  <c r="AY4" i="16"/>
  <c r="CH10" i="16"/>
  <c r="CC10" i="16"/>
  <c r="BX10" i="16"/>
  <c r="BD10" i="16"/>
  <c r="BI10" i="16"/>
  <c r="BN10" i="16"/>
  <c r="BS10" i="16"/>
  <c r="AU9" i="16"/>
  <c r="AU7" i="16"/>
  <c r="AU6" i="16"/>
  <c r="AU5" i="16"/>
  <c r="AU4" i="16"/>
  <c r="AQ9" i="16"/>
  <c r="AQ4" i="16"/>
  <c r="AQ7" i="16"/>
  <c r="AQ6" i="16"/>
  <c r="AQ5" i="16"/>
  <c r="AM5" i="16"/>
  <c r="AM4" i="16"/>
  <c r="AM7" i="16"/>
  <c r="AM6" i="16"/>
  <c r="AI4" i="16"/>
  <c r="AE10" i="16"/>
  <c r="AE9" i="16"/>
  <c r="AE8" i="16"/>
  <c r="AE7" i="16"/>
  <c r="AE5" i="16"/>
  <c r="AE6" i="16"/>
  <c r="AE4" i="16"/>
  <c r="AA10" i="16"/>
  <c r="AA9" i="16"/>
  <c r="AA8" i="16"/>
  <c r="AA7" i="16"/>
  <c r="AA6" i="16"/>
  <c r="AA5" i="16"/>
  <c r="AA4" i="16"/>
  <c r="W12" i="16"/>
  <c r="X5" i="16" s="1"/>
  <c r="W4" i="16"/>
  <c r="R4" i="16"/>
  <c r="N4" i="16"/>
  <c r="E5" i="16"/>
  <c r="J4" i="16"/>
  <c r="E4" i="16"/>
  <c r="CU4" i="16" l="1"/>
  <c r="CU8" i="16" s="1"/>
  <c r="X6" i="16"/>
  <c r="BY4" i="16"/>
  <c r="BY9" i="16" s="1"/>
  <c r="X4" i="16"/>
  <c r="CU6" i="16"/>
  <c r="AR6" i="16"/>
  <c r="CU5" i="16"/>
  <c r="CU7" i="16"/>
  <c r="DN7" i="16"/>
  <c r="CT8" i="16"/>
  <c r="BE5" i="16"/>
  <c r="BE7" i="16"/>
  <c r="BJ6" i="16"/>
  <c r="BJ8" i="16"/>
  <c r="BO5" i="16"/>
  <c r="BO7" i="16"/>
  <c r="BT5" i="16"/>
  <c r="BT7" i="16"/>
  <c r="BT4" i="16"/>
  <c r="BY5" i="16"/>
  <c r="BY7" i="16"/>
  <c r="CD5" i="16"/>
  <c r="CD7" i="16"/>
  <c r="CI4" i="16"/>
  <c r="CI6" i="16"/>
  <c r="CI8" i="16"/>
  <c r="BE4" i="16"/>
  <c r="BE6" i="16"/>
  <c r="BE8" i="16"/>
  <c r="BJ5" i="16"/>
  <c r="BJ7" i="16"/>
  <c r="BO4" i="16"/>
  <c r="BO6" i="16"/>
  <c r="BO8" i="16"/>
  <c r="BT6" i="16"/>
  <c r="BT8" i="16"/>
  <c r="BY6" i="16"/>
  <c r="BY8" i="16"/>
  <c r="CD4" i="16"/>
  <c r="CD6" i="16"/>
  <c r="CD8" i="16"/>
  <c r="CI5" i="16"/>
  <c r="CI7" i="16"/>
  <c r="CH9" i="16"/>
  <c r="CH11" i="16" s="1"/>
  <c r="CI11" i="16" s="1"/>
  <c r="CC9" i="16"/>
  <c r="CC11" i="16" s="1"/>
  <c r="CD11" i="16" s="1"/>
  <c r="BX9" i="16"/>
  <c r="BX11" i="16" s="1"/>
  <c r="BY11" i="16" s="1"/>
  <c r="BS9" i="16"/>
  <c r="BS11" i="16" s="1"/>
  <c r="BT11" i="16" s="1"/>
  <c r="BN9" i="16"/>
  <c r="BN11" i="16" s="1"/>
  <c r="BO11" i="16" s="1"/>
  <c r="BI9" i="16"/>
  <c r="BI11" i="16" s="1"/>
  <c r="BJ11" i="16" s="1"/>
  <c r="BJ4" i="16"/>
  <c r="BD9" i="16"/>
  <c r="BD11" i="16" s="1"/>
  <c r="BE11" i="16" s="1"/>
  <c r="AV5" i="16"/>
  <c r="AV7" i="16"/>
  <c r="AU8" i="16"/>
  <c r="AU10" i="16" s="1"/>
  <c r="AV10" i="16" s="1"/>
  <c r="AR4" i="16"/>
  <c r="AV6" i="16"/>
  <c r="AV4" i="16"/>
  <c r="AR5" i="16"/>
  <c r="AR7" i="16"/>
  <c r="AQ8" i="16"/>
  <c r="AQ10" i="16" s="1"/>
  <c r="AR10" i="16" s="1"/>
  <c r="W11" i="16"/>
  <c r="N8" i="16"/>
  <c r="DB13" i="16"/>
  <c r="DC4" i="16" s="1"/>
  <c r="DR10" i="16"/>
  <c r="DS4" i="16" s="1"/>
  <c r="DJ10" i="16"/>
  <c r="DK7" i="16" s="1"/>
  <c r="CX10" i="16"/>
  <c r="CY7" i="16" s="1"/>
  <c r="AY10" i="16"/>
  <c r="AZ7" i="16" s="1"/>
  <c r="AM9" i="16"/>
  <c r="AN5" i="16" s="1"/>
  <c r="AI12" i="16"/>
  <c r="AJ6" i="16" s="1"/>
  <c r="AE12" i="16"/>
  <c r="AF6" i="16" s="1"/>
  <c r="AA12" i="16"/>
  <c r="AB9" i="16" s="1"/>
  <c r="R20" i="16"/>
  <c r="S7" i="16" s="1"/>
  <c r="N9" i="16"/>
  <c r="O4" i="16" s="1"/>
  <c r="J10" i="16"/>
  <c r="K8" i="16" s="1"/>
  <c r="DN8" i="16"/>
  <c r="DO5" i="16" s="1"/>
  <c r="X10" i="16"/>
  <c r="DF8" i="16"/>
  <c r="X9" i="16"/>
  <c r="E7" i="16"/>
  <c r="F5" i="16" s="1"/>
  <c r="X8" i="16"/>
  <c r="X7" i="16"/>
  <c r="DJ9" i="16"/>
  <c r="DB12" i="16"/>
  <c r="CX9" i="16"/>
  <c r="AY9" i="16"/>
  <c r="AM8" i="16"/>
  <c r="AI11" i="16"/>
  <c r="AE11" i="16"/>
  <c r="AA11" i="16"/>
  <c r="R19" i="16"/>
  <c r="J9" i="16"/>
  <c r="E6" i="16"/>
  <c r="DG4" i="16" l="1"/>
  <c r="DG7" i="16" s="1"/>
  <c r="DG6" i="16"/>
  <c r="DK6" i="16"/>
  <c r="O5" i="16"/>
  <c r="DK5" i="16"/>
  <c r="O6" i="16"/>
  <c r="DS5" i="16"/>
  <c r="CD9" i="16"/>
  <c r="DS8" i="16"/>
  <c r="CX11" i="16"/>
  <c r="CY11" i="16" s="1"/>
  <c r="DO4" i="16"/>
  <c r="DG5" i="16"/>
  <c r="CY8" i="16"/>
  <c r="CY4" i="16"/>
  <c r="CY5" i="16"/>
  <c r="DS7" i="16"/>
  <c r="CY6" i="16"/>
  <c r="BO9" i="16"/>
  <c r="CI9" i="16"/>
  <c r="BT9" i="16"/>
  <c r="BJ9" i="16"/>
  <c r="BE9" i="16"/>
  <c r="AB7" i="16"/>
  <c r="AR8" i="16"/>
  <c r="AV8" i="16"/>
  <c r="AN6" i="16"/>
  <c r="AN7" i="16"/>
  <c r="AN4" i="16"/>
  <c r="AJ4" i="16"/>
  <c r="AJ7" i="16"/>
  <c r="AJ8" i="16"/>
  <c r="AJ10" i="16"/>
  <c r="AJ9" i="16"/>
  <c r="AJ5" i="16"/>
  <c r="AF10" i="16"/>
  <c r="AF5" i="16"/>
  <c r="AF7" i="16"/>
  <c r="AF4" i="16"/>
  <c r="AF8" i="16"/>
  <c r="AF9" i="16"/>
  <c r="AB6" i="16"/>
  <c r="AZ5" i="16"/>
  <c r="DO6" i="16"/>
  <c r="O7" i="16"/>
  <c r="AB10" i="16"/>
  <c r="DK8" i="16"/>
  <c r="DC9" i="16"/>
  <c r="AB5" i="16"/>
  <c r="AE13" i="16"/>
  <c r="AF13" i="16" s="1"/>
  <c r="AM10" i="16"/>
  <c r="AN10" i="16" s="1"/>
  <c r="K5" i="16"/>
  <c r="DC5" i="16"/>
  <c r="DC6" i="16"/>
  <c r="DC7" i="16"/>
  <c r="DC8" i="16"/>
  <c r="DC10" i="16"/>
  <c r="S18" i="16"/>
  <c r="S17" i="16"/>
  <c r="S13" i="16"/>
  <c r="S9" i="16"/>
  <c r="S6" i="16"/>
  <c r="S16" i="16"/>
  <c r="S12" i="16"/>
  <c r="S8" i="16"/>
  <c r="S5" i="16"/>
  <c r="S15" i="16"/>
  <c r="S11" i="16"/>
  <c r="S4" i="16"/>
  <c r="S14" i="16"/>
  <c r="S10" i="16"/>
  <c r="AZ8" i="16"/>
  <c r="K6" i="16"/>
  <c r="F4" i="16"/>
  <c r="F6" i="16" s="1"/>
  <c r="K4" i="16"/>
  <c r="E8" i="16"/>
  <c r="F8" i="16" s="1"/>
  <c r="DF9" i="16"/>
  <c r="DG9" i="16" s="1"/>
  <c r="K7" i="16"/>
  <c r="AB8" i="16"/>
  <c r="AZ6" i="16"/>
  <c r="DS6" i="16"/>
  <c r="DC11" i="16"/>
  <c r="DN9" i="16"/>
  <c r="DO9" i="16" s="1"/>
  <c r="CT10" i="16"/>
  <c r="AA13" i="16"/>
  <c r="AB13" i="16" s="1"/>
  <c r="AY11" i="16"/>
  <c r="AZ11" i="16" s="1"/>
  <c r="DB14" i="16"/>
  <c r="DC14" i="16" s="1"/>
  <c r="DJ11" i="16"/>
  <c r="DK11" i="16" s="1"/>
  <c r="AB4" i="16"/>
  <c r="AZ4" i="16"/>
  <c r="DK4" i="16"/>
  <c r="DK9" i="16" s="1"/>
  <c r="CY9" i="16" l="1"/>
  <c r="DO7" i="16"/>
  <c r="CU10" i="16"/>
  <c r="AN8" i="16"/>
  <c r="AF11" i="16"/>
  <c r="DC12" i="16"/>
  <c r="AB11" i="16"/>
  <c r="AZ9" i="16"/>
</calcChain>
</file>

<file path=xl/sharedStrings.xml><?xml version="1.0" encoding="utf-8"?>
<sst xmlns="http://schemas.openxmlformats.org/spreadsheetml/2006/main" count="602" uniqueCount="218">
  <si>
    <t>Yes</t>
  </si>
  <si>
    <t>No</t>
  </si>
  <si>
    <t>Theme</t>
  </si>
  <si>
    <t>Question</t>
  </si>
  <si>
    <t>Black or African American</t>
  </si>
  <si>
    <t>Asian</t>
  </si>
  <si>
    <t>Female</t>
  </si>
  <si>
    <t>Male</t>
  </si>
  <si>
    <t>Response Choices</t>
  </si>
  <si>
    <t>Response CODE</t>
  </si>
  <si>
    <t>Other (Please Specify):</t>
  </si>
  <si>
    <t>Demographics</t>
  </si>
  <si>
    <t>White or Caucasian</t>
  </si>
  <si>
    <t xml:space="preserve">Native Hawaiian or Other Pacific Islander </t>
  </si>
  <si>
    <t>Hispanic or Latino</t>
  </si>
  <si>
    <t xml:space="preserve">American Indian/Alaska Native </t>
  </si>
  <si>
    <t>Multi-racial (More than one race)</t>
  </si>
  <si>
    <t>Answer Choices</t>
  </si>
  <si>
    <t>Percentage</t>
  </si>
  <si>
    <t>Total Answered</t>
  </si>
  <si>
    <t>Total Unanswered</t>
  </si>
  <si>
    <t>Number of Responses</t>
  </si>
  <si>
    <t xml:space="preserve">Never </t>
  </si>
  <si>
    <t>Once</t>
  </si>
  <si>
    <t>2-5 times</t>
  </si>
  <si>
    <t>&gt;5 times</t>
  </si>
  <si>
    <t>Discussion with Athletes</t>
  </si>
  <si>
    <t>Role as a Coach</t>
  </si>
  <si>
    <t xml:space="preserve">Agree                       </t>
  </si>
  <si>
    <t xml:space="preserve">Neutral  </t>
  </si>
  <si>
    <t xml:space="preserve">Disagree                       </t>
  </si>
  <si>
    <t>&lt; 1 year</t>
  </si>
  <si>
    <t>1-5 years</t>
  </si>
  <si>
    <t>5-10 years</t>
  </si>
  <si>
    <t>&gt;10 years</t>
  </si>
  <si>
    <t>&lt; 20 years old</t>
  </si>
  <si>
    <t>20-29</t>
  </si>
  <si>
    <t>30-39</t>
  </si>
  <si>
    <t>40-49</t>
  </si>
  <si>
    <t>&gt;50</t>
  </si>
  <si>
    <t>Grade 9-11 (some high school)</t>
  </si>
  <si>
    <t>Grade 12 or GED (high school graduate)</t>
  </si>
  <si>
    <t>Some college or technical school</t>
  </si>
  <si>
    <t>Graduated from college or technical school</t>
  </si>
  <si>
    <t>Completed graduate school</t>
  </si>
  <si>
    <t>Both males and females</t>
  </si>
  <si>
    <t>Females only</t>
  </si>
  <si>
    <t>Males only</t>
  </si>
  <si>
    <t>&lt;11 years</t>
  </si>
  <si>
    <t>11-13 years</t>
  </si>
  <si>
    <t>13-15 years</t>
  </si>
  <si>
    <t>15-17 years</t>
  </si>
  <si>
    <t>&gt;17 years</t>
  </si>
  <si>
    <t>FILL IN TOTAL COACHES IN YELLOW BOX</t>
  </si>
  <si>
    <t xml:space="preserve"> </t>
  </si>
  <si>
    <t>1)  Have you used the CBIM Coaches Kit with your athletes?</t>
  </si>
  <si>
    <t>Coaches Kit</t>
  </si>
  <si>
    <t>2)  What are the age ranges of the athletes with whom you have used the CBIM Coaches Kit? (Check all that apply)</t>
  </si>
  <si>
    <t xml:space="preserve">3)  What components of the Playbook have you used? (Check all that apply) </t>
  </si>
  <si>
    <t>4)  Which of the Training Cards have you used?  (Check all that apply)</t>
  </si>
  <si>
    <t>The information about what constitutes damaging language and behavior as well as how abuse is defined</t>
  </si>
  <si>
    <t xml:space="preserve">The “Teachable Moments” </t>
  </si>
  <si>
    <t>The Coach and Player Pledge</t>
  </si>
  <si>
    <t xml:space="preserve">The ideas for next steps in “Overtime.” </t>
  </si>
  <si>
    <t>5)  Which components of the Coaches Kit have been most useful to you?  (Check all that apply)</t>
  </si>
  <si>
    <t xml:space="preserve">The ideas for next steps in “Overtime” </t>
  </si>
  <si>
    <t>The scripts provided on the Training Cards</t>
  </si>
  <si>
    <t>The recommendations for modeling respectful behavior and intervening when witnessing disrespectful behavior</t>
  </si>
  <si>
    <t xml:space="preserve">6)  How many times have you discussed one or more components of the CBIM Coaches Kit with a group of athletes? </t>
  </si>
  <si>
    <t>Never</t>
  </si>
  <si>
    <t>1 time</t>
  </si>
  <si>
    <t>6-10 times</t>
  </si>
  <si>
    <t>&gt; 10 times</t>
  </si>
  <si>
    <t>Every time I have a group of athletes together</t>
  </si>
  <si>
    <t>Not applicable</t>
  </si>
  <si>
    <t xml:space="preserve">7)  How many times have you discussed one or more components of the CBIM Coaches Kit with other coaches? </t>
  </si>
  <si>
    <t>8) With whom else have you discussed the CBIM Coaches Kit? (Check all that apply)</t>
  </si>
  <si>
    <t>Coaches Association</t>
  </si>
  <si>
    <t>Youth Program director</t>
  </si>
  <si>
    <t>Friends</t>
  </si>
  <si>
    <t>School administrator</t>
  </si>
  <si>
    <t>School Principal</t>
  </si>
  <si>
    <t>Athletic director</t>
  </si>
  <si>
    <t>9) How often have you had the following conversations in the past 3 months? (Please Check One)</t>
  </si>
  <si>
    <t>9.1)  A discussion with your athletes about violence against women and girls.</t>
  </si>
  <si>
    <t>9.2) A discussion with your athletes about sexual harassment.</t>
  </si>
  <si>
    <t>9.3) A discussion with your athletes about physical violence on and off the field.</t>
  </si>
  <si>
    <t>10.1)  I know what I would say to a male athlete who is making sexual jokes that make fun of women and girls.</t>
  </si>
  <si>
    <t>10.2)  I know what resources I can offer an athlete who is struggling with an unhealthy relationship</t>
  </si>
  <si>
    <t xml:space="preserve">10.3)  I know how to talk to my athletic team about stopping violence against women. </t>
  </si>
  <si>
    <t xml:space="preserve">10.4)  I know what I would say to a male athlete who is making fun of a girl's sexual reputation. </t>
  </si>
  <si>
    <t>10.5)  I know how to talk to my team about recognizing and reporting abusive behaviors.</t>
  </si>
  <si>
    <t xml:space="preserve">10.6)   I know how to talk to my team about preventing sexual assault. </t>
  </si>
  <si>
    <t>10.7)  I know how to talk to my team about getting a girl’s consent when it comes to being physically or sexually intimate in a relationship.</t>
  </si>
  <si>
    <t xml:space="preserve">10.8)  I know what I would say to my team about becoming physically or sexually intimate with a girl who is under the influence of drugs or alcohol. </t>
  </si>
  <si>
    <r>
      <rPr>
        <b/>
        <sz val="10"/>
        <rFont val="Arial"/>
        <family val="2"/>
      </rPr>
      <t xml:space="preserve">(1) </t>
    </r>
    <r>
      <rPr>
        <sz val="10"/>
        <rFont val="Arial"/>
        <family val="2"/>
      </rPr>
      <t xml:space="preserve">Yes
</t>
    </r>
    <r>
      <rPr>
        <b/>
        <sz val="10"/>
        <rFont val="Arial"/>
        <family val="2"/>
      </rPr>
      <t>(2)</t>
    </r>
    <r>
      <rPr>
        <sz val="10"/>
        <rFont val="Arial"/>
        <family val="2"/>
      </rPr>
      <t xml:space="preserve"> No   </t>
    </r>
  </si>
  <si>
    <r>
      <rPr>
        <b/>
        <sz val="10"/>
        <rFont val="Arial"/>
        <family val="2"/>
      </rPr>
      <t>(1)</t>
    </r>
    <r>
      <rPr>
        <sz val="10"/>
        <rFont val="Arial"/>
        <family val="2"/>
      </rPr>
      <t xml:space="preserve"> Never 
</t>
    </r>
    <r>
      <rPr>
        <b/>
        <sz val="10"/>
        <rFont val="Arial"/>
        <family val="2"/>
      </rPr>
      <t>(2)</t>
    </r>
    <r>
      <rPr>
        <sz val="10"/>
        <rFont val="Arial"/>
        <family val="2"/>
      </rPr>
      <t xml:space="preserve"> Once
</t>
    </r>
    <r>
      <rPr>
        <b/>
        <sz val="10"/>
        <rFont val="Arial"/>
        <family val="2"/>
      </rPr>
      <t>(3)</t>
    </r>
    <r>
      <rPr>
        <sz val="10"/>
        <rFont val="Arial"/>
        <family val="2"/>
      </rPr>
      <t xml:space="preserve"> 2-5 times
</t>
    </r>
    <r>
      <rPr>
        <b/>
        <sz val="10"/>
        <rFont val="Arial"/>
        <family val="2"/>
      </rPr>
      <t>(4)</t>
    </r>
    <r>
      <rPr>
        <sz val="10"/>
        <rFont val="Arial"/>
        <family val="2"/>
      </rPr>
      <t xml:space="preserve"> &gt;5 times</t>
    </r>
  </si>
  <si>
    <r>
      <rPr>
        <b/>
        <sz val="10"/>
        <rFont val="Arial"/>
        <family val="2"/>
      </rPr>
      <t>(1)</t>
    </r>
    <r>
      <rPr>
        <sz val="10"/>
        <rFont val="Arial"/>
        <family val="2"/>
      </rPr>
      <t xml:space="preserve"> &lt; 1 year
</t>
    </r>
    <r>
      <rPr>
        <b/>
        <sz val="10"/>
        <rFont val="Arial"/>
        <family val="2"/>
      </rPr>
      <t>(2)</t>
    </r>
    <r>
      <rPr>
        <sz val="10"/>
        <rFont val="Arial"/>
        <family val="2"/>
      </rPr>
      <t xml:space="preserve"> 1-5 years
</t>
    </r>
    <r>
      <rPr>
        <b/>
        <sz val="10"/>
        <rFont val="Arial"/>
        <family val="2"/>
      </rPr>
      <t>(3)</t>
    </r>
    <r>
      <rPr>
        <sz val="10"/>
        <rFont val="Arial"/>
        <family val="2"/>
      </rPr>
      <t xml:space="preserve"> 5-10 years
</t>
    </r>
    <r>
      <rPr>
        <b/>
        <sz val="10"/>
        <rFont val="Arial"/>
        <family val="2"/>
      </rPr>
      <t>(4)</t>
    </r>
    <r>
      <rPr>
        <sz val="10"/>
        <rFont val="Arial"/>
        <family val="2"/>
      </rPr>
      <t xml:space="preserve"> &gt;10 years</t>
    </r>
  </si>
  <si>
    <r>
      <rPr>
        <b/>
        <sz val="10"/>
        <rFont val="Arial"/>
        <family val="2"/>
      </rPr>
      <t xml:space="preserve">(1) </t>
    </r>
    <r>
      <rPr>
        <sz val="10"/>
        <rFont val="Arial"/>
        <family val="2"/>
      </rPr>
      <t xml:space="preserve">&lt; 20 years old
</t>
    </r>
    <r>
      <rPr>
        <b/>
        <sz val="10"/>
        <rFont val="Arial"/>
        <family val="2"/>
      </rPr>
      <t>(2)</t>
    </r>
    <r>
      <rPr>
        <sz val="10"/>
        <rFont val="Arial"/>
        <family val="2"/>
      </rPr>
      <t xml:space="preserve"> 20-29
</t>
    </r>
    <r>
      <rPr>
        <b/>
        <sz val="10"/>
        <rFont val="Arial"/>
        <family val="2"/>
      </rPr>
      <t>(3)</t>
    </r>
    <r>
      <rPr>
        <sz val="10"/>
        <rFont val="Arial"/>
        <family val="2"/>
      </rPr>
      <t xml:space="preserve"> 30-39
</t>
    </r>
    <r>
      <rPr>
        <b/>
        <sz val="10"/>
        <rFont val="Arial"/>
        <family val="2"/>
      </rPr>
      <t>(4)</t>
    </r>
    <r>
      <rPr>
        <sz val="10"/>
        <rFont val="Arial"/>
        <family val="2"/>
      </rPr>
      <t xml:space="preserve"> 40-49
</t>
    </r>
    <r>
      <rPr>
        <b/>
        <sz val="10"/>
        <rFont val="Arial"/>
        <family val="2"/>
      </rPr>
      <t>(5)</t>
    </r>
    <r>
      <rPr>
        <sz val="10"/>
        <rFont val="Arial"/>
        <family val="2"/>
      </rPr>
      <t xml:space="preserve"> &gt;50</t>
    </r>
  </si>
  <si>
    <r>
      <rPr>
        <b/>
        <sz val="10"/>
        <rFont val="Arial"/>
        <family val="2"/>
      </rPr>
      <t>(1)</t>
    </r>
    <r>
      <rPr>
        <sz val="10"/>
        <rFont val="Arial"/>
        <family val="2"/>
      </rPr>
      <t xml:space="preserve"> Grade 9-11 (some high school)
</t>
    </r>
    <r>
      <rPr>
        <b/>
        <sz val="10"/>
        <rFont val="Arial"/>
        <family val="2"/>
      </rPr>
      <t>(2)</t>
    </r>
    <r>
      <rPr>
        <sz val="10"/>
        <rFont val="Arial"/>
        <family val="2"/>
      </rPr>
      <t xml:space="preserve"> Grade 12 or GED (high school graduate)
</t>
    </r>
    <r>
      <rPr>
        <b/>
        <sz val="10"/>
        <rFont val="Arial"/>
        <family val="2"/>
      </rPr>
      <t>(3)</t>
    </r>
    <r>
      <rPr>
        <sz val="10"/>
        <rFont val="Arial"/>
        <family val="2"/>
      </rPr>
      <t xml:space="preserve"> Some college or technical school
</t>
    </r>
    <r>
      <rPr>
        <b/>
        <sz val="10"/>
        <rFont val="Arial"/>
        <family val="2"/>
      </rPr>
      <t>(4)</t>
    </r>
    <r>
      <rPr>
        <sz val="10"/>
        <rFont val="Arial"/>
        <family val="2"/>
      </rPr>
      <t xml:space="preserve"> Graduated from college or technical school
</t>
    </r>
    <r>
      <rPr>
        <b/>
        <sz val="10"/>
        <rFont val="Arial"/>
        <family val="2"/>
      </rPr>
      <t>(5)</t>
    </r>
    <r>
      <rPr>
        <sz val="10"/>
        <rFont val="Arial"/>
        <family val="2"/>
      </rPr>
      <t xml:space="preserve"> Completed graduate school</t>
    </r>
  </si>
  <si>
    <r>
      <rPr>
        <b/>
        <sz val="10"/>
        <rFont val="Arial"/>
        <family val="2"/>
      </rPr>
      <t>(1)</t>
    </r>
    <r>
      <rPr>
        <sz val="10"/>
        <rFont val="Arial"/>
        <family val="2"/>
      </rPr>
      <t xml:space="preserve"> Males only
</t>
    </r>
    <r>
      <rPr>
        <b/>
        <sz val="10"/>
        <rFont val="Arial"/>
        <family val="2"/>
      </rPr>
      <t>(2)</t>
    </r>
    <r>
      <rPr>
        <sz val="10"/>
        <rFont val="Arial"/>
        <family val="2"/>
      </rPr>
      <t xml:space="preserve"> Females only
</t>
    </r>
    <r>
      <rPr>
        <b/>
        <sz val="10"/>
        <rFont val="Arial"/>
        <family val="2"/>
      </rPr>
      <t>(3)</t>
    </r>
    <r>
      <rPr>
        <sz val="10"/>
        <rFont val="Arial"/>
        <family val="2"/>
      </rPr>
      <t xml:space="preserve"> Both males and females</t>
    </r>
  </si>
  <si>
    <t xml:space="preserve">Pre-season Speech (Card 1) </t>
  </si>
  <si>
    <t>Teachable Moment Card</t>
  </si>
  <si>
    <t xml:space="preserve">Strongly Disagree              </t>
  </si>
  <si>
    <t>Strongly Agree</t>
  </si>
  <si>
    <r>
      <rPr>
        <b/>
        <sz val="10"/>
        <rFont val="Arial"/>
        <family val="2"/>
      </rPr>
      <t xml:space="preserve">(1) </t>
    </r>
    <r>
      <rPr>
        <sz val="10"/>
        <rFont val="Arial"/>
        <family val="2"/>
      </rPr>
      <t>Strongly Disagree</t>
    </r>
    <r>
      <rPr>
        <b/>
        <sz val="10"/>
        <rFont val="Arial"/>
        <family val="2"/>
      </rPr>
      <t xml:space="preserve"> 
(2) </t>
    </r>
    <r>
      <rPr>
        <sz val="10"/>
        <rFont val="Arial"/>
        <family val="2"/>
      </rPr>
      <t xml:space="preserve">Disagree </t>
    </r>
    <r>
      <rPr>
        <b/>
        <sz val="10"/>
        <rFont val="Arial"/>
        <family val="2"/>
      </rPr>
      <t xml:space="preserve">
(3) </t>
    </r>
    <r>
      <rPr>
        <sz val="10"/>
        <rFont val="Arial"/>
        <family val="2"/>
      </rPr>
      <t>Neutral</t>
    </r>
    <r>
      <rPr>
        <b/>
        <sz val="10"/>
        <rFont val="Arial"/>
        <family val="2"/>
      </rPr>
      <t xml:space="preserve">
(4) </t>
    </r>
    <r>
      <rPr>
        <sz val="10"/>
        <rFont val="Arial"/>
        <family val="2"/>
      </rPr>
      <t>Agree</t>
    </r>
    <r>
      <rPr>
        <b/>
        <sz val="10"/>
        <rFont val="Arial"/>
        <family val="2"/>
      </rPr>
      <t xml:space="preserve">
(5) </t>
    </r>
    <r>
      <rPr>
        <sz val="10"/>
        <rFont val="Arial"/>
        <family val="2"/>
      </rPr>
      <t>Strongly Agree</t>
    </r>
  </si>
  <si>
    <t>In the past 3 months did any of your athletic coaches talk to your team about the following?</t>
  </si>
  <si>
    <t>This is a list of things some people say or do to people they date.  Please rate each of the following actions towards a girlfriend or boyfriend as not abusive, a little abusive, very abusive or extremely abusive. Check ONE for each question.</t>
  </si>
  <si>
    <t>RANGE</t>
  </si>
  <si>
    <t xml:space="preserve">The following questions ask about behaviors you might see among your friends and peers. Please rate each question by very likely, somewhat likely, uncertain, unlikely or very unlikely.   Check ONE for each question.  How likely are you to do something to try and stop what's happening if a male peer or friend of yours is: </t>
  </si>
  <si>
    <t xml:space="preserve">How likely are you to do something to try and stop what's happening if a male peer or friend of yours is: </t>
  </si>
  <si>
    <t>NOTE - After data is entered into the DATA COLLECTION tab, DELETE all cell boxes with #DIV/0</t>
  </si>
  <si>
    <t xml:space="preserve">No   </t>
  </si>
  <si>
    <t>Total Coaches</t>
  </si>
  <si>
    <t>Standard Deviation</t>
  </si>
  <si>
    <t>Mode</t>
  </si>
  <si>
    <t>Median</t>
  </si>
  <si>
    <t>Max</t>
  </si>
  <si>
    <t>Min</t>
  </si>
  <si>
    <r>
      <rPr>
        <u/>
        <sz val="10"/>
        <rFont val="Arial"/>
        <family val="2"/>
      </rPr>
      <t xml:space="preserve">1 = Strongly Disagree </t>
    </r>
    <r>
      <rPr>
        <sz val="10"/>
        <rFont val="Arial"/>
        <family val="2"/>
      </rPr>
      <t>to</t>
    </r>
    <r>
      <rPr>
        <b/>
        <sz val="10"/>
        <rFont val="Arial"/>
        <family val="2"/>
      </rPr>
      <t xml:space="preserve">             5 = Strongly Agree</t>
    </r>
  </si>
  <si>
    <t>CODEBOOK: END of the Season Survey for COACHES</t>
  </si>
  <si>
    <t>DATA COLLECTION: END of the Season Survey for Coaches</t>
  </si>
  <si>
    <t>ANALYSIS: END of the Season Survey for INDIVIDUAL COACHES</t>
  </si>
  <si>
    <t>ANALYSIS: END of the Season Survey for COACHES</t>
  </si>
  <si>
    <r>
      <rPr>
        <b/>
        <u/>
        <sz val="10"/>
        <rFont val="Arial"/>
        <family val="2"/>
      </rPr>
      <t>Since implementing the CBIM training,</t>
    </r>
    <r>
      <rPr>
        <sz val="10"/>
        <rFont val="Arial"/>
        <family val="2"/>
      </rPr>
      <t xml:space="preserve"> how would you rate the following statements from strongly disagree to strongly agree:</t>
    </r>
  </si>
  <si>
    <t>Mean Score - Role as a Coach (Questions 10.1-10.8)</t>
  </si>
  <si>
    <t>Coach Confidence with Violence Prevention</t>
  </si>
  <si>
    <t>Mean (Average) Score for Each Confidence Item*</t>
  </si>
  <si>
    <t>Individual Coach's Overall Score for Confidence with Violence Prevention**</t>
  </si>
  <si>
    <t>Mode = most frequent response</t>
  </si>
  <si>
    <t>Median = midpoint of response</t>
  </si>
  <si>
    <t>*Average for all coaches on each item (10.1-10.8).</t>
  </si>
  <si>
    <t>**Average of each coach's overall confidence score (each coach's overall score is calculated by averaging their responses across all items 10.1-10.8).</t>
  </si>
  <si>
    <t xml:space="preserve">11.1) How many years have you been coaching? </t>
  </si>
  <si>
    <t>11.2) How old are you?</t>
  </si>
  <si>
    <t>11.3) How do you identify your race/ethnicity?  (Please Check One)</t>
  </si>
  <si>
    <t>11.5) What is the highest grade or year of school you completed?  (Choose one)</t>
  </si>
  <si>
    <t xml:space="preserve">11.6) Do you coach? </t>
  </si>
  <si>
    <r>
      <rPr>
        <b/>
        <sz val="10"/>
        <rFont val="Arial"/>
        <family val="2"/>
      </rPr>
      <t>Since implementing the CBIM training,</t>
    </r>
    <r>
      <rPr>
        <sz val="10"/>
        <rFont val="Arial"/>
        <family val="2"/>
      </rPr>
      <t xml:space="preserve"> how would you rate the following statements from strongly disagree to strongly agree:</t>
    </r>
  </si>
  <si>
    <r>
      <rPr>
        <b/>
        <sz val="10"/>
        <rFont val="Arial"/>
        <family val="2"/>
      </rPr>
      <t xml:space="preserve">Since implementing the CBIM training, </t>
    </r>
    <r>
      <rPr>
        <sz val="10"/>
        <rFont val="Arial"/>
        <family val="2"/>
      </rPr>
      <t>how would you rate the following statements from strongly disagree to strongly agree:</t>
    </r>
  </si>
  <si>
    <r>
      <t xml:space="preserve">The following questions are </t>
    </r>
    <r>
      <rPr>
        <b/>
        <sz val="10"/>
        <rFont val="Arial"/>
        <family val="2"/>
      </rPr>
      <t>OPTIONAL,</t>
    </r>
    <r>
      <rPr>
        <sz val="10"/>
        <rFont val="Arial"/>
        <family val="2"/>
      </rPr>
      <t xml:space="preserve"> meaning you have the choice to answer or NOT answer the questions below. </t>
    </r>
  </si>
  <si>
    <r>
      <t xml:space="preserve">The following questions are </t>
    </r>
    <r>
      <rPr>
        <b/>
        <sz val="10"/>
        <rFont val="Arial"/>
        <family val="2"/>
      </rPr>
      <t>OPTIONAL,</t>
    </r>
    <r>
      <rPr>
        <sz val="10"/>
        <rFont val="Arial"/>
      </rPr>
      <t xml:space="preserve"> meaning you have the choice to answer or NOT answer the questions below. </t>
    </r>
  </si>
  <si>
    <t>2)  What are the age ranges of the athletes with whom you have used the CBIM Coaches Kit?</t>
  </si>
  <si>
    <t>3)  What components of the Playbook have you used?</t>
  </si>
  <si>
    <t>4)  Which of the Training Cards have you used?</t>
  </si>
  <si>
    <t>5)  Which components of the Coaches Kit have been most useful to you?</t>
  </si>
  <si>
    <t>8) With whom else have you discussed the CBIM Coaches Kit?</t>
  </si>
  <si>
    <t>9) How often have you had the following conversations in the past 3 months?</t>
  </si>
  <si>
    <t>11.3) How do you identify your race/ethnicity?</t>
  </si>
  <si>
    <t>11.5) What is the highest grade or year of school you completed?</t>
  </si>
  <si>
    <t>11.7) What age ranges do you coach currently?</t>
  </si>
  <si>
    <t>Other (Please Specify)</t>
  </si>
  <si>
    <t>Enter text</t>
  </si>
  <si>
    <r>
      <rPr>
        <b/>
        <sz val="10"/>
        <rFont val="Arial"/>
        <family val="2"/>
      </rPr>
      <t xml:space="preserve">(1) </t>
    </r>
    <r>
      <rPr>
        <sz val="10"/>
        <rFont val="Arial"/>
        <family val="2"/>
      </rPr>
      <t xml:space="preserve">Never
</t>
    </r>
    <r>
      <rPr>
        <b/>
        <sz val="10"/>
        <rFont val="Arial"/>
        <family val="2"/>
      </rPr>
      <t xml:space="preserve">(2) </t>
    </r>
    <r>
      <rPr>
        <sz val="10"/>
        <rFont val="Arial"/>
        <family val="2"/>
      </rPr>
      <t xml:space="preserve">1 time
</t>
    </r>
    <r>
      <rPr>
        <b/>
        <sz val="10"/>
        <rFont val="Arial"/>
        <family val="2"/>
      </rPr>
      <t>(3)</t>
    </r>
    <r>
      <rPr>
        <sz val="10"/>
        <rFont val="Arial"/>
        <family val="2"/>
      </rPr>
      <t xml:space="preserve"> 2-5 times
</t>
    </r>
    <r>
      <rPr>
        <b/>
        <sz val="10"/>
        <rFont val="Arial"/>
        <family val="2"/>
      </rPr>
      <t>(4)</t>
    </r>
    <r>
      <rPr>
        <sz val="10"/>
        <rFont val="Arial"/>
        <family val="2"/>
      </rPr>
      <t xml:space="preserve"> 6-10 times
</t>
    </r>
    <r>
      <rPr>
        <b/>
        <sz val="10"/>
        <rFont val="Arial"/>
        <family val="2"/>
      </rPr>
      <t>(5)</t>
    </r>
    <r>
      <rPr>
        <sz val="10"/>
        <rFont val="Arial"/>
        <family val="2"/>
      </rPr>
      <t xml:space="preserve"> &gt; 10 times
</t>
    </r>
    <r>
      <rPr>
        <b/>
        <sz val="10"/>
        <rFont val="Arial"/>
        <family val="2"/>
      </rPr>
      <t>(6)</t>
    </r>
    <r>
      <rPr>
        <sz val="10"/>
        <rFont val="Arial"/>
        <family val="2"/>
      </rPr>
      <t xml:space="preserve"> </t>
    </r>
    <r>
      <rPr>
        <sz val="10"/>
        <rFont val="Arial"/>
        <family val="2"/>
      </rPr>
      <t>Not applicable</t>
    </r>
  </si>
  <si>
    <r>
      <rPr>
        <b/>
        <sz val="10"/>
        <rFont val="Arial"/>
        <family val="2"/>
      </rPr>
      <t>(1)</t>
    </r>
    <r>
      <rPr>
        <sz val="10"/>
        <rFont val="Arial"/>
        <family val="2"/>
      </rPr>
      <t xml:space="preserve">  American Indian/Alaska Native 
</t>
    </r>
    <r>
      <rPr>
        <b/>
        <sz val="10"/>
        <rFont val="Arial"/>
        <family val="2"/>
      </rPr>
      <t>(2)</t>
    </r>
    <r>
      <rPr>
        <sz val="10"/>
        <rFont val="Arial"/>
        <family val="2"/>
      </rPr>
      <t xml:space="preserve">  Asian
</t>
    </r>
    <r>
      <rPr>
        <b/>
        <sz val="10"/>
        <rFont val="Arial"/>
        <family val="2"/>
      </rPr>
      <t>(3)</t>
    </r>
    <r>
      <rPr>
        <sz val="10"/>
        <rFont val="Arial"/>
        <family val="2"/>
      </rPr>
      <t xml:space="preserve">  Black or African American
</t>
    </r>
    <r>
      <rPr>
        <b/>
        <sz val="10"/>
        <rFont val="Arial"/>
        <family val="2"/>
      </rPr>
      <t>(4)</t>
    </r>
    <r>
      <rPr>
        <sz val="10"/>
        <rFont val="Arial"/>
        <family val="2"/>
      </rPr>
      <t xml:space="preserve">  Hispanic or Latino
</t>
    </r>
    <r>
      <rPr>
        <b/>
        <sz val="10"/>
        <rFont val="Arial"/>
        <family val="2"/>
      </rPr>
      <t>(5)</t>
    </r>
    <r>
      <rPr>
        <sz val="10"/>
        <rFont val="Arial"/>
        <family val="2"/>
      </rPr>
      <t xml:space="preserve">  Native Hawaiian or Other Pacific Islander 
</t>
    </r>
    <r>
      <rPr>
        <b/>
        <sz val="10"/>
        <rFont val="Arial"/>
        <family val="2"/>
      </rPr>
      <t>(6)</t>
    </r>
    <r>
      <rPr>
        <sz val="10"/>
        <rFont val="Arial"/>
        <family val="2"/>
      </rPr>
      <t xml:space="preserve">  White or Caucasian
</t>
    </r>
    <r>
      <rPr>
        <b/>
        <sz val="10"/>
        <rFont val="Arial"/>
        <family val="2"/>
      </rPr>
      <t>(7)</t>
    </r>
    <r>
      <rPr>
        <sz val="10"/>
        <rFont val="Arial"/>
        <family val="2"/>
      </rPr>
      <t xml:space="preserve">  Multi-racial (More than one race)
</t>
    </r>
    <r>
      <rPr>
        <b/>
        <sz val="10"/>
        <rFont val="Arial"/>
        <family val="2"/>
      </rPr>
      <t>(8)</t>
    </r>
    <r>
      <rPr>
        <sz val="10"/>
        <rFont val="Arial"/>
        <family val="2"/>
      </rPr>
      <t xml:space="preserve">  Other (Please Specify)</t>
    </r>
  </si>
  <si>
    <r>
      <rPr>
        <b/>
        <sz val="10"/>
        <rFont val="Arial"/>
        <family val="2"/>
      </rPr>
      <t xml:space="preserve">(1) </t>
    </r>
    <r>
      <rPr>
        <sz val="10"/>
        <rFont val="Arial"/>
        <family val="2"/>
      </rPr>
      <t>Male</t>
    </r>
    <r>
      <rPr>
        <b/>
        <sz val="10"/>
        <rFont val="Arial"/>
        <family val="2"/>
      </rPr>
      <t xml:space="preserve">
(2) </t>
    </r>
    <r>
      <rPr>
        <sz val="10"/>
        <rFont val="Arial"/>
        <family val="2"/>
      </rPr>
      <t>Female</t>
    </r>
    <r>
      <rPr>
        <b/>
        <sz val="10"/>
        <rFont val="Arial"/>
        <family val="2"/>
      </rPr>
      <t xml:space="preserve">
(3) </t>
    </r>
    <r>
      <rPr>
        <sz val="10"/>
        <rFont val="Arial"/>
        <family val="2"/>
      </rPr>
      <t>Other (Please Specify)</t>
    </r>
  </si>
  <si>
    <r>
      <t xml:space="preserve">8) With whom else have you discussed the CBIM Coaches Kit? </t>
    </r>
    <r>
      <rPr>
        <b/>
        <sz val="10"/>
        <rFont val="Arial"/>
        <family val="2"/>
      </rPr>
      <t>(MARK ALL that apply)</t>
    </r>
  </si>
  <si>
    <r>
      <t xml:space="preserve">If MARKED enter </t>
    </r>
    <r>
      <rPr>
        <b/>
        <sz val="10"/>
        <rFont val="Arial"/>
        <family val="2"/>
      </rPr>
      <t>(1)</t>
    </r>
  </si>
  <si>
    <r>
      <t>2)  What are the age ranges of the athletes with whom you have used the CBIM Coaches Kit?</t>
    </r>
    <r>
      <rPr>
        <b/>
        <sz val="10"/>
        <rFont val="Arial"/>
        <family val="2"/>
      </rPr>
      <t xml:space="preserve"> (MARK ALL that apply)</t>
    </r>
  </si>
  <si>
    <r>
      <t xml:space="preserve">3)  What components of the Playbook have you used?  </t>
    </r>
    <r>
      <rPr>
        <b/>
        <sz val="10"/>
        <rFont val="Arial"/>
        <family val="2"/>
      </rPr>
      <t>(MARK ALL that apply)</t>
    </r>
  </si>
  <si>
    <r>
      <t xml:space="preserve">4)  Which of the Training Cards have you used?   </t>
    </r>
    <r>
      <rPr>
        <b/>
        <sz val="10"/>
        <rFont val="Arial"/>
        <family val="2"/>
      </rPr>
      <t>(MARK ALL that apply)</t>
    </r>
  </si>
  <si>
    <r>
      <t xml:space="preserve">4)  Which of the Training Cards have you used?  </t>
    </r>
    <r>
      <rPr>
        <b/>
        <sz val="10"/>
        <rFont val="Arial"/>
        <family val="2"/>
      </rPr>
      <t xml:space="preserve"> (MARK ALL that apply)</t>
    </r>
  </si>
  <si>
    <r>
      <t xml:space="preserve">5)  Which components of the Coaches Kit have been most useful to you? </t>
    </r>
    <r>
      <rPr>
        <b/>
        <sz val="10"/>
        <rFont val="Arial"/>
        <family val="2"/>
      </rPr>
      <t>(MARK ALL that apply)</t>
    </r>
  </si>
  <si>
    <r>
      <t xml:space="preserve">If MARKED enter </t>
    </r>
    <r>
      <rPr>
        <b/>
        <sz val="10"/>
        <rFont val="Arial"/>
        <family val="2"/>
      </rPr>
      <t>(1)</t>
    </r>
    <r>
      <rPr>
        <sz val="10"/>
        <rFont val="Arial"/>
        <family val="2"/>
      </rPr>
      <t xml:space="preserve">
&lt;11 years</t>
    </r>
  </si>
  <si>
    <r>
      <t xml:space="preserve">If MARKED enter </t>
    </r>
    <r>
      <rPr>
        <b/>
        <sz val="10"/>
        <rFont val="Arial"/>
        <family val="2"/>
      </rPr>
      <t>(1)</t>
    </r>
    <r>
      <rPr>
        <sz val="10"/>
        <rFont val="Arial"/>
        <family val="2"/>
      </rPr>
      <t xml:space="preserve">
11-13 years</t>
    </r>
  </si>
  <si>
    <r>
      <t xml:space="preserve">If MARKED enter </t>
    </r>
    <r>
      <rPr>
        <b/>
        <sz val="10"/>
        <rFont val="Arial"/>
        <family val="2"/>
      </rPr>
      <t>(1)</t>
    </r>
    <r>
      <rPr>
        <sz val="10"/>
        <rFont val="Arial"/>
        <family val="2"/>
      </rPr>
      <t xml:space="preserve">
13-15 years</t>
    </r>
  </si>
  <si>
    <r>
      <t xml:space="preserve">If MARKED enter </t>
    </r>
    <r>
      <rPr>
        <b/>
        <sz val="10"/>
        <rFont val="Arial"/>
        <family val="2"/>
      </rPr>
      <t>(1)</t>
    </r>
    <r>
      <rPr>
        <sz val="10"/>
        <rFont val="Arial"/>
        <family val="2"/>
      </rPr>
      <t xml:space="preserve">
15-17 years</t>
    </r>
  </si>
  <si>
    <r>
      <t xml:space="preserve">If MARKED enter </t>
    </r>
    <r>
      <rPr>
        <b/>
        <sz val="10"/>
        <rFont val="Arial"/>
        <family val="2"/>
      </rPr>
      <t>(1)</t>
    </r>
    <r>
      <rPr>
        <sz val="10"/>
        <rFont val="Arial"/>
        <family val="2"/>
      </rPr>
      <t xml:space="preserve">
&gt;17 years</t>
    </r>
  </si>
  <si>
    <r>
      <t>If MARKED enter</t>
    </r>
    <r>
      <rPr>
        <b/>
        <sz val="10"/>
        <rFont val="Arial"/>
        <family val="2"/>
      </rPr>
      <t xml:space="preserve"> (1)
</t>
    </r>
    <r>
      <rPr>
        <sz val="10"/>
        <rFont val="Arial"/>
        <family val="2"/>
      </rPr>
      <t>The information about what constitutes damaging language and behavior as well as how abuse is defined</t>
    </r>
  </si>
  <si>
    <r>
      <t>If MARKED enter</t>
    </r>
    <r>
      <rPr>
        <b/>
        <sz val="10"/>
        <rFont val="Arial"/>
        <family val="2"/>
      </rPr>
      <t xml:space="preserve"> (1)
</t>
    </r>
    <r>
      <rPr>
        <sz val="10"/>
        <rFont val="Arial"/>
        <family val="2"/>
      </rPr>
      <t>The “Teachable Moments”</t>
    </r>
  </si>
  <si>
    <r>
      <t>If MARKED enter</t>
    </r>
    <r>
      <rPr>
        <b/>
        <sz val="10"/>
        <rFont val="Arial"/>
        <family val="2"/>
      </rPr>
      <t xml:space="preserve"> (1)
</t>
    </r>
    <r>
      <rPr>
        <sz val="10"/>
        <rFont val="Arial"/>
        <family val="2"/>
      </rPr>
      <t>The Coach and Player Pledge</t>
    </r>
  </si>
  <si>
    <r>
      <t xml:space="preserve">If MARKED enter </t>
    </r>
    <r>
      <rPr>
        <b/>
        <sz val="10"/>
        <rFont val="Arial"/>
        <family val="2"/>
      </rPr>
      <t>(1)</t>
    </r>
    <r>
      <rPr>
        <sz val="10"/>
        <rFont val="Arial"/>
        <family val="2"/>
      </rPr>
      <t xml:space="preserve">
The ideas for next steps in “Overtime.”</t>
    </r>
  </si>
  <si>
    <r>
      <t>If MARKED enter</t>
    </r>
    <r>
      <rPr>
        <b/>
        <sz val="10"/>
        <rFont val="Arial"/>
        <family val="2"/>
      </rPr>
      <t xml:space="preserve"> (1)
</t>
    </r>
    <r>
      <rPr>
        <sz val="10"/>
        <rFont val="Arial"/>
        <family val="2"/>
      </rPr>
      <t>Pre-season Speech  (Card 1)</t>
    </r>
  </si>
  <si>
    <r>
      <t xml:space="preserve">If MARKED enter </t>
    </r>
    <r>
      <rPr>
        <b/>
        <sz val="10"/>
        <rFont val="Arial"/>
        <family val="2"/>
      </rPr>
      <t>(1)</t>
    </r>
    <r>
      <rPr>
        <sz val="10"/>
        <rFont val="Arial"/>
        <family val="2"/>
      </rPr>
      <t xml:space="preserve">
Teachable Moment Card</t>
    </r>
  </si>
  <si>
    <r>
      <t xml:space="preserve">If MARKED enter </t>
    </r>
    <r>
      <rPr>
        <b/>
        <sz val="10"/>
        <rFont val="Arial"/>
        <family val="2"/>
      </rPr>
      <t>(1)</t>
    </r>
    <r>
      <rPr>
        <sz val="10"/>
        <rFont val="Arial"/>
        <family val="2"/>
      </rPr>
      <t xml:space="preserve">
The information about what constitutes damaging language and behavior as well as how abuse is defined</t>
    </r>
  </si>
  <si>
    <r>
      <t xml:space="preserve">If MARKED enter </t>
    </r>
    <r>
      <rPr>
        <b/>
        <sz val="10"/>
        <rFont val="Arial"/>
        <family val="2"/>
      </rPr>
      <t>(1)</t>
    </r>
    <r>
      <rPr>
        <sz val="10"/>
        <rFont val="Arial"/>
        <family val="2"/>
      </rPr>
      <t xml:space="preserve">
The “Teachable Moments”</t>
    </r>
  </si>
  <si>
    <r>
      <t xml:space="preserve">If MARKED enter </t>
    </r>
    <r>
      <rPr>
        <b/>
        <sz val="10"/>
        <rFont val="Arial"/>
        <family val="2"/>
      </rPr>
      <t>(1)</t>
    </r>
    <r>
      <rPr>
        <sz val="10"/>
        <rFont val="Arial"/>
        <family val="2"/>
      </rPr>
      <t xml:space="preserve">
The Coach and Player Pledge</t>
    </r>
  </si>
  <si>
    <r>
      <t xml:space="preserve">If MARKED enter </t>
    </r>
    <r>
      <rPr>
        <b/>
        <sz val="10"/>
        <rFont val="Arial"/>
        <family val="2"/>
      </rPr>
      <t>(1)</t>
    </r>
    <r>
      <rPr>
        <sz val="10"/>
        <rFont val="Arial"/>
        <family val="2"/>
      </rPr>
      <t xml:space="preserve">
The ideas for next steps in “Overtime”</t>
    </r>
  </si>
  <si>
    <r>
      <t xml:space="preserve">If MARKED enter </t>
    </r>
    <r>
      <rPr>
        <b/>
        <sz val="10"/>
        <rFont val="Arial"/>
        <family val="2"/>
      </rPr>
      <t>(1)</t>
    </r>
    <r>
      <rPr>
        <sz val="10"/>
        <rFont val="Arial"/>
        <family val="2"/>
      </rPr>
      <t xml:space="preserve">
The scripts provided on the Training Cards</t>
    </r>
  </si>
  <si>
    <r>
      <t xml:space="preserve">If MARKED enter </t>
    </r>
    <r>
      <rPr>
        <b/>
        <sz val="10"/>
        <rFont val="Arial"/>
        <family val="2"/>
      </rPr>
      <t>(1)</t>
    </r>
    <r>
      <rPr>
        <sz val="10"/>
        <rFont val="Arial"/>
        <family val="2"/>
      </rPr>
      <t xml:space="preserve">
The recommendations for modeling respectful behavior and intervening when witnessing disrespectful behavior</t>
    </r>
  </si>
  <si>
    <r>
      <t xml:space="preserve">If MARKED enter </t>
    </r>
    <r>
      <rPr>
        <b/>
        <sz val="10"/>
        <rFont val="Arial"/>
        <family val="2"/>
      </rPr>
      <t>(1)</t>
    </r>
    <r>
      <rPr>
        <sz val="10"/>
        <rFont val="Arial"/>
        <family val="2"/>
      </rPr>
      <t xml:space="preserve">
Other (Please Specify)</t>
    </r>
  </si>
  <si>
    <r>
      <t xml:space="preserve">If MARKED enter </t>
    </r>
    <r>
      <rPr>
        <b/>
        <sz val="10"/>
        <rFont val="Arial"/>
        <family val="2"/>
      </rPr>
      <t>(1)</t>
    </r>
    <r>
      <rPr>
        <sz val="10"/>
        <rFont val="Arial"/>
        <family val="2"/>
      </rPr>
      <t xml:space="preserve">
Athletic director</t>
    </r>
  </si>
  <si>
    <r>
      <t xml:space="preserve">If MARKED enter </t>
    </r>
    <r>
      <rPr>
        <b/>
        <sz val="10"/>
        <rFont val="Arial"/>
        <family val="2"/>
      </rPr>
      <t>(1)</t>
    </r>
    <r>
      <rPr>
        <sz val="10"/>
        <rFont val="Arial"/>
        <family val="2"/>
      </rPr>
      <t xml:space="preserve">
School Principal</t>
    </r>
  </si>
  <si>
    <r>
      <t xml:space="preserve">If MARKED enter </t>
    </r>
    <r>
      <rPr>
        <b/>
        <sz val="10"/>
        <rFont val="Arial"/>
        <family val="2"/>
      </rPr>
      <t>(1)</t>
    </r>
    <r>
      <rPr>
        <sz val="10"/>
        <rFont val="Arial"/>
        <family val="2"/>
      </rPr>
      <t xml:space="preserve">
School administrator</t>
    </r>
  </si>
  <si>
    <r>
      <t xml:space="preserve">If MARKED enter </t>
    </r>
    <r>
      <rPr>
        <b/>
        <sz val="10"/>
        <rFont val="Arial"/>
        <family val="2"/>
      </rPr>
      <t>(1)</t>
    </r>
    <r>
      <rPr>
        <sz val="10"/>
        <rFont val="Arial"/>
        <family val="2"/>
      </rPr>
      <t xml:space="preserve">
Friends</t>
    </r>
  </si>
  <si>
    <r>
      <t xml:space="preserve">If MARKED enter </t>
    </r>
    <r>
      <rPr>
        <b/>
        <sz val="10"/>
        <rFont val="Arial"/>
        <family val="2"/>
      </rPr>
      <t>(1)</t>
    </r>
    <r>
      <rPr>
        <sz val="10"/>
        <rFont val="Arial"/>
        <family val="2"/>
      </rPr>
      <t xml:space="preserve">
Youth Program director</t>
    </r>
  </si>
  <si>
    <r>
      <t xml:space="preserve">If MARKED enter </t>
    </r>
    <r>
      <rPr>
        <b/>
        <sz val="10"/>
        <rFont val="Arial"/>
        <family val="2"/>
      </rPr>
      <t>(1)</t>
    </r>
    <r>
      <rPr>
        <sz val="10"/>
        <rFont val="Arial"/>
        <family val="2"/>
      </rPr>
      <t xml:space="preserve">
Coaches Association</t>
    </r>
  </si>
  <si>
    <r>
      <t>11.7) What age ranges do you coach currently</t>
    </r>
    <r>
      <rPr>
        <b/>
        <sz val="10"/>
        <rFont val="Arial"/>
        <family val="2"/>
      </rPr>
      <t xml:space="preserve"> (MARK ALL that apply)</t>
    </r>
    <r>
      <rPr>
        <sz val="10"/>
        <rFont val="Arial"/>
        <family val="2"/>
      </rPr>
      <t xml:space="preserve">: </t>
    </r>
  </si>
  <si>
    <t xml:space="preserve">9) How often have you had the following conversations in the past 3 months? </t>
  </si>
  <si>
    <t xml:space="preserve">Personal Responsibility (Card 2) </t>
  </si>
  <si>
    <t>Insulting Language (Card 3)</t>
  </si>
  <si>
    <t>Disrespectful Behavior Towards Women &amp; Girls (Card 4)</t>
  </si>
  <si>
    <t xml:space="preserve">Digital Disrespect (Card 5) </t>
  </si>
  <si>
    <t xml:space="preserve">Understanding Consent (Card 6) </t>
  </si>
  <si>
    <t>Halftime – Enlist Your Local Sports Reporter</t>
  </si>
  <si>
    <t>Bragging About Sexual Reputation (Card 7)</t>
  </si>
  <si>
    <t>When Aggression Crosses The Line (Card 8)</t>
  </si>
  <si>
    <t>There’s No Excuse for Relationship Abuse (Card 9)</t>
  </si>
  <si>
    <t>Communicating Boundaries (Card 10)</t>
  </si>
  <si>
    <t>Modeling Respectful Behavior Towards Women and Girls (Card 11)</t>
  </si>
  <si>
    <t>Signing The Pledge (Card 12)</t>
  </si>
  <si>
    <r>
      <t>If MARKED enter</t>
    </r>
    <r>
      <rPr>
        <b/>
        <sz val="10"/>
        <rFont val="Arial"/>
        <family val="2"/>
      </rPr>
      <t xml:space="preserve"> (1)
</t>
    </r>
    <r>
      <rPr>
        <sz val="10"/>
        <rFont val="Arial"/>
        <family val="2"/>
      </rPr>
      <t xml:space="preserve">Personal Responsibility (Card 2) </t>
    </r>
  </si>
  <si>
    <r>
      <t xml:space="preserve">If MARKED enter </t>
    </r>
    <r>
      <rPr>
        <b/>
        <sz val="10"/>
        <rFont val="Arial"/>
        <family val="2"/>
      </rPr>
      <t>(1)</t>
    </r>
    <r>
      <rPr>
        <sz val="10"/>
        <rFont val="Arial"/>
        <family val="2"/>
      </rPr>
      <t xml:space="preserve">
Insulting Language (Card 3)</t>
    </r>
  </si>
  <si>
    <r>
      <t xml:space="preserve">If MARKED enter </t>
    </r>
    <r>
      <rPr>
        <b/>
        <sz val="10"/>
        <rFont val="Arial"/>
        <family val="2"/>
      </rPr>
      <t>(1)</t>
    </r>
    <r>
      <rPr>
        <sz val="10"/>
        <rFont val="Arial"/>
        <family val="2"/>
      </rPr>
      <t xml:space="preserve">
Disrespectful Behavior Towards Women &amp; Girls (Card 4)</t>
    </r>
  </si>
  <si>
    <r>
      <t xml:space="preserve">If MARKED enter </t>
    </r>
    <r>
      <rPr>
        <b/>
        <sz val="10"/>
        <rFont val="Arial"/>
        <family val="2"/>
      </rPr>
      <t>(1)</t>
    </r>
    <r>
      <rPr>
        <sz val="10"/>
        <rFont val="Arial"/>
        <family val="2"/>
      </rPr>
      <t xml:space="preserve">
Digital Disrespect (Card 5) </t>
    </r>
  </si>
  <si>
    <r>
      <t xml:space="preserve">If MARKED enter </t>
    </r>
    <r>
      <rPr>
        <b/>
        <sz val="10"/>
        <rFont val="Arial"/>
        <family val="2"/>
      </rPr>
      <t>(1)</t>
    </r>
    <r>
      <rPr>
        <sz val="10"/>
        <rFont val="Arial"/>
        <family val="2"/>
      </rPr>
      <t xml:space="preserve">
Understanding Consent (Card 6) </t>
    </r>
  </si>
  <si>
    <r>
      <t xml:space="preserve">If MARKED enter </t>
    </r>
    <r>
      <rPr>
        <b/>
        <sz val="10"/>
        <rFont val="Arial"/>
        <family val="2"/>
      </rPr>
      <t>(1)</t>
    </r>
    <r>
      <rPr>
        <sz val="10"/>
        <rFont val="Arial"/>
        <family val="2"/>
      </rPr>
      <t xml:space="preserve">
Halftime – Enlist Your Local Sports Reporter</t>
    </r>
  </si>
  <si>
    <r>
      <t xml:space="preserve">If MARKED enter </t>
    </r>
    <r>
      <rPr>
        <b/>
        <sz val="10"/>
        <rFont val="Arial"/>
        <family val="2"/>
      </rPr>
      <t>(1)</t>
    </r>
    <r>
      <rPr>
        <sz val="10"/>
        <rFont val="Arial"/>
        <family val="2"/>
      </rPr>
      <t xml:space="preserve">
Bragging About Sexual Reputation (Card 7)</t>
    </r>
  </si>
  <si>
    <r>
      <t xml:space="preserve">If MARKED enter </t>
    </r>
    <r>
      <rPr>
        <b/>
        <sz val="10"/>
        <rFont val="Arial"/>
        <family val="2"/>
      </rPr>
      <t>(1)</t>
    </r>
    <r>
      <rPr>
        <sz val="10"/>
        <rFont val="Arial"/>
        <family val="2"/>
      </rPr>
      <t xml:space="preserve">
When Aggression Crosses The Line (Card 8)</t>
    </r>
  </si>
  <si>
    <r>
      <t xml:space="preserve">If MARKED enter </t>
    </r>
    <r>
      <rPr>
        <b/>
        <sz val="10"/>
        <rFont val="Arial"/>
        <family val="2"/>
      </rPr>
      <t>(1)</t>
    </r>
    <r>
      <rPr>
        <sz val="10"/>
        <rFont val="Arial"/>
        <family val="2"/>
      </rPr>
      <t xml:space="preserve">
There’s No Excuse for Relationship Abuse (Card 9)</t>
    </r>
  </si>
  <si>
    <r>
      <t xml:space="preserve">If MARKED enter </t>
    </r>
    <r>
      <rPr>
        <b/>
        <sz val="10"/>
        <rFont val="Arial"/>
        <family val="2"/>
      </rPr>
      <t>(1)</t>
    </r>
    <r>
      <rPr>
        <sz val="10"/>
        <rFont val="Arial"/>
        <family val="2"/>
      </rPr>
      <t xml:space="preserve">
Communicating Boundaries (Card 10)</t>
    </r>
  </si>
  <si>
    <r>
      <t xml:space="preserve">If MARKED enter </t>
    </r>
    <r>
      <rPr>
        <b/>
        <sz val="10"/>
        <rFont val="Arial"/>
        <family val="2"/>
      </rPr>
      <t>(1)</t>
    </r>
    <r>
      <rPr>
        <sz val="10"/>
        <rFont val="Arial"/>
        <family val="2"/>
      </rPr>
      <t xml:space="preserve">
Modeling Respectful Behavior Towards Women and Girls (Card 11)</t>
    </r>
  </si>
  <si>
    <r>
      <t xml:space="preserve">If MARKED enter </t>
    </r>
    <r>
      <rPr>
        <b/>
        <sz val="10"/>
        <rFont val="Arial"/>
        <family val="2"/>
      </rPr>
      <t>(1)</t>
    </r>
    <r>
      <rPr>
        <sz val="10"/>
        <rFont val="Arial"/>
        <family val="2"/>
      </rPr>
      <t xml:space="preserve">
Signing The Pledge (Card 12)</t>
    </r>
  </si>
  <si>
    <t>Overtime – Fan Pledge Day</t>
  </si>
  <si>
    <r>
      <t xml:space="preserve">If MARKED enter </t>
    </r>
    <r>
      <rPr>
        <b/>
        <sz val="10"/>
        <rFont val="Arial"/>
        <family val="2"/>
      </rPr>
      <t>(1)</t>
    </r>
    <r>
      <rPr>
        <sz val="10"/>
        <rFont val="Arial"/>
        <family val="2"/>
      </rPr>
      <t xml:space="preserve">
Overtime – Fan Pledge Day</t>
    </r>
  </si>
  <si>
    <t xml:space="preserve">11.7) What age ranges do you coach currently (MARK ALL that apply): </t>
  </si>
  <si>
    <t>11.4) How do you describe yourself?</t>
  </si>
  <si>
    <t xml:space="preserve">11.4) How do you describe yourself?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</si>
</sst>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5" x14ac:knownFonts="1">
    <font>
      <sz val="10"/>
      <name val="Arial"/>
    </font>
    <font>
      <sz val="10"/>
      <name val="Arial"/>
      <family val="2"/>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0"/>
      <name val="Arial"/>
      <family val="2"/>
    </font>
    <font>
      <sz val="10"/>
      <name val="Arial"/>
      <family val="2"/>
    </font>
    <font>
      <u/>
      <sz val="10"/>
      <name val="Arial"/>
      <family val="2"/>
    </font>
    <font>
      <b/>
      <sz val="10"/>
      <color rgb="FFFF0000"/>
      <name val="Arial"/>
      <family val="2"/>
    </font>
    <font>
      <b/>
      <u/>
      <sz val="10"/>
      <name val="Arial"/>
      <family val="2"/>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00B0F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s>
  <borders count="4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s>
  <cellStyleXfs count="43">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7" fillId="21" borderId="2" applyNumberFormat="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7" borderId="1" applyNumberFormat="0" applyAlignment="0" applyProtection="0"/>
    <xf numFmtId="0" fontId="14" fillId="0" borderId="6" applyNumberFormat="0" applyFill="0" applyAlignment="0" applyProtection="0"/>
    <xf numFmtId="0" fontId="15" fillId="22" borderId="0" applyNumberFormat="0" applyBorder="0" applyAlignment="0" applyProtection="0"/>
    <xf numFmtId="0" fontId="1" fillId="23" borderId="7" applyNumberFormat="0" applyFont="0" applyAlignment="0" applyProtection="0"/>
    <xf numFmtId="0" fontId="16" fillId="20"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xf numFmtId="0" fontId="1" fillId="0" borderId="0"/>
  </cellStyleXfs>
  <cellXfs count="186">
    <xf numFmtId="0" fontId="0" fillId="0" borderId="0" xfId="0"/>
    <xf numFmtId="0" fontId="20" fillId="0" borderId="0" xfId="0" applyFont="1" applyBorder="1" applyAlignment="1"/>
    <xf numFmtId="0" fontId="20" fillId="0" borderId="0" xfId="0" applyFont="1" applyBorder="1" applyAlignment="1">
      <alignment horizontal="left"/>
    </xf>
    <xf numFmtId="0" fontId="20" fillId="0" borderId="0" xfId="0" applyFont="1" applyBorder="1" applyAlignment="1">
      <alignment wrapText="1"/>
    </xf>
    <xf numFmtId="0" fontId="21" fillId="0" borderId="0" xfId="0" applyFont="1" applyBorder="1" applyAlignment="1">
      <alignment wrapText="1"/>
    </xf>
    <xf numFmtId="0" fontId="20" fillId="0" borderId="0" xfId="0" applyFont="1" applyFill="1" applyBorder="1" applyAlignment="1">
      <alignment wrapText="1"/>
    </xf>
    <xf numFmtId="0" fontId="21" fillId="0" borderId="0" xfId="0" applyFont="1" applyBorder="1" applyAlignment="1">
      <alignment horizontal="left" wrapText="1"/>
    </xf>
    <xf numFmtId="0" fontId="21" fillId="0" borderId="10" xfId="0" applyFont="1" applyBorder="1" applyAlignment="1">
      <alignment wrapText="1"/>
    </xf>
    <xf numFmtId="0" fontId="21" fillId="0" borderId="10" xfId="0" applyNumberFormat="1" applyFont="1" applyBorder="1" applyAlignment="1">
      <alignment horizontal="left" wrapText="1"/>
    </xf>
    <xf numFmtId="0" fontId="21" fillId="0" borderId="10" xfId="0" applyFont="1" applyBorder="1" applyAlignment="1">
      <alignment horizontal="left" wrapText="1"/>
    </xf>
    <xf numFmtId="0" fontId="20" fillId="0" borderId="10" xfId="0" applyFont="1" applyBorder="1" applyAlignment="1">
      <alignment wrapText="1"/>
    </xf>
    <xf numFmtId="0" fontId="20" fillId="0" borderId="10" xfId="0" applyFont="1" applyBorder="1" applyAlignment="1">
      <alignment horizontal="left" wrapText="1"/>
    </xf>
    <xf numFmtId="0" fontId="0" fillId="0" borderId="16" xfId="0" applyBorder="1"/>
    <xf numFmtId="0" fontId="0" fillId="0" borderId="0" xfId="0" applyBorder="1"/>
    <xf numFmtId="0" fontId="1" fillId="0" borderId="0" xfId="0" applyFont="1" applyBorder="1" applyAlignment="1">
      <alignment wrapText="1"/>
    </xf>
    <xf numFmtId="0" fontId="1" fillId="0" borderId="10" xfId="0" applyFont="1" applyBorder="1" applyAlignment="1">
      <alignment wrapText="1"/>
    </xf>
    <xf numFmtId="0" fontId="20" fillId="0" borderId="19" xfId="0" applyFont="1" applyBorder="1" applyAlignment="1">
      <alignment wrapText="1"/>
    </xf>
    <xf numFmtId="0" fontId="20" fillId="0" borderId="10" xfId="0" applyFont="1" applyFill="1" applyBorder="1" applyAlignment="1">
      <alignment wrapText="1"/>
    </xf>
    <xf numFmtId="0" fontId="0" fillId="24" borderId="23" xfId="0" applyFill="1" applyBorder="1" applyAlignment="1">
      <alignment wrapText="1"/>
    </xf>
    <xf numFmtId="0" fontId="0" fillId="0" borderId="0" xfId="0" applyFill="1" applyBorder="1"/>
    <xf numFmtId="0" fontId="0" fillId="0" borderId="0" xfId="0" applyFill="1"/>
    <xf numFmtId="0" fontId="0" fillId="0" borderId="0" xfId="0" applyFill="1" applyBorder="1" applyAlignment="1"/>
    <xf numFmtId="0" fontId="0" fillId="0" borderId="16" xfId="0" applyFill="1" applyBorder="1"/>
    <xf numFmtId="0" fontId="0" fillId="0" borderId="10" xfId="0" applyFill="1" applyBorder="1"/>
    <xf numFmtId="164" fontId="0" fillId="0" borderId="12" xfId="0" applyNumberFormat="1" applyFill="1" applyBorder="1"/>
    <xf numFmtId="164" fontId="0" fillId="0" borderId="10" xfId="0" applyNumberFormat="1" applyFill="1" applyBorder="1"/>
    <xf numFmtId="0" fontId="22" fillId="0" borderId="0" xfId="0" applyFont="1" applyFill="1" applyBorder="1" applyAlignment="1">
      <alignment horizontal="center" vertical="center" wrapText="1"/>
    </xf>
    <xf numFmtId="164" fontId="0" fillId="0" borderId="0" xfId="0" applyNumberFormat="1" applyFill="1" applyBorder="1"/>
    <xf numFmtId="0" fontId="20" fillId="0" borderId="26" xfId="0" applyFont="1" applyBorder="1" applyAlignment="1">
      <alignment horizontal="left" wrapText="1"/>
    </xf>
    <xf numFmtId="0" fontId="21" fillId="0" borderId="26" xfId="0" applyFont="1" applyBorder="1" applyAlignment="1">
      <alignment horizontal="left" wrapText="1"/>
    </xf>
    <xf numFmtId="0" fontId="21" fillId="0" borderId="26" xfId="0" applyNumberFormat="1" applyFont="1" applyBorder="1" applyAlignment="1">
      <alignment horizontal="left" wrapText="1"/>
    </xf>
    <xf numFmtId="0" fontId="21" fillId="0" borderId="19" xfId="0" applyFont="1" applyBorder="1" applyAlignment="1">
      <alignment wrapText="1"/>
    </xf>
    <xf numFmtId="0" fontId="20" fillId="0" borderId="19" xfId="0" applyFont="1" applyFill="1" applyBorder="1" applyAlignment="1">
      <alignment wrapText="1"/>
    </xf>
    <xf numFmtId="0" fontId="21" fillId="0" borderId="26" xfId="0" applyFont="1" applyBorder="1" applyAlignment="1">
      <alignment wrapText="1"/>
    </xf>
    <xf numFmtId="0" fontId="20" fillId="0" borderId="12" xfId="0" applyFont="1" applyBorder="1" applyAlignment="1">
      <alignment wrapText="1"/>
    </xf>
    <xf numFmtId="0" fontId="20" fillId="0" borderId="18" xfId="0" applyFont="1" applyBorder="1" applyAlignment="1"/>
    <xf numFmtId="0" fontId="20" fillId="0" borderId="25" xfId="0" applyFont="1" applyBorder="1" applyAlignment="1"/>
    <xf numFmtId="0" fontId="1" fillId="0" borderId="12" xfId="0" applyFont="1" applyFill="1" applyBorder="1" applyAlignment="1">
      <alignment wrapText="1"/>
    </xf>
    <xf numFmtId="164" fontId="0" fillId="0" borderId="17" xfId="0" applyNumberFormat="1" applyFill="1" applyBorder="1"/>
    <xf numFmtId="164" fontId="0" fillId="0" borderId="19" xfId="0" applyNumberFormat="1" applyFill="1" applyBorder="1"/>
    <xf numFmtId="164" fontId="0" fillId="0" borderId="18" xfId="0" applyNumberFormat="1" applyFill="1" applyBorder="1"/>
    <xf numFmtId="0" fontId="20" fillId="0" borderId="18" xfId="0" applyFont="1" applyFill="1" applyBorder="1" applyAlignment="1">
      <alignment wrapText="1"/>
    </xf>
    <xf numFmtId="0" fontId="1" fillId="0" borderId="0" xfId="0" applyFont="1" applyFill="1" applyBorder="1"/>
    <xf numFmtId="0" fontId="1" fillId="0" borderId="10" xfId="0" applyFont="1" applyFill="1" applyBorder="1" applyAlignment="1">
      <alignment wrapText="1"/>
    </xf>
    <xf numFmtId="0" fontId="0" fillId="0" borderId="22" xfId="0" applyFill="1" applyBorder="1"/>
    <xf numFmtId="0" fontId="1" fillId="0" borderId="25" xfId="0" applyFont="1" applyBorder="1" applyAlignment="1"/>
    <xf numFmtId="0" fontId="1" fillId="0" borderId="10" xfId="0" applyFont="1" applyFill="1" applyBorder="1" applyAlignment="1">
      <alignment wrapText="1"/>
    </xf>
    <xf numFmtId="0" fontId="1" fillId="0" borderId="10" xfId="0" applyFont="1" applyFill="1" applyBorder="1" applyAlignment="1">
      <alignment wrapText="1"/>
    </xf>
    <xf numFmtId="0" fontId="1" fillId="0" borderId="0" xfId="0" applyFont="1" applyBorder="1" applyAlignment="1"/>
    <xf numFmtId="0" fontId="0" fillId="0" borderId="11" xfId="0" applyBorder="1"/>
    <xf numFmtId="0" fontId="0" fillId="0" borderId="20" xfId="0" applyBorder="1"/>
    <xf numFmtId="0" fontId="0" fillId="0" borderId="15" xfId="0" applyBorder="1"/>
    <xf numFmtId="0" fontId="1" fillId="0" borderId="20" xfId="0" applyFont="1" applyBorder="1" applyAlignment="1"/>
    <xf numFmtId="0" fontId="0" fillId="0" borderId="0" xfId="0" applyBorder="1" applyAlignment="1"/>
    <xf numFmtId="164" fontId="1" fillId="0" borderId="10" xfId="0" applyNumberFormat="1" applyFont="1" applyFill="1" applyBorder="1"/>
    <xf numFmtId="164" fontId="1" fillId="0" borderId="18" xfId="0" applyNumberFormat="1" applyFont="1" applyFill="1" applyBorder="1"/>
    <xf numFmtId="164" fontId="1" fillId="0" borderId="0" xfId="0" applyNumberFormat="1" applyFont="1" applyFill="1" applyBorder="1"/>
    <xf numFmtId="0" fontId="0" fillId="0" borderId="19" xfId="0" applyBorder="1"/>
    <xf numFmtId="0" fontId="0" fillId="0" borderId="19" xfId="0" applyFill="1" applyBorder="1"/>
    <xf numFmtId="0" fontId="1" fillId="0" borderId="18" xfId="0" applyFont="1" applyBorder="1" applyAlignment="1">
      <alignment wrapText="1"/>
    </xf>
    <xf numFmtId="0" fontId="1" fillId="0" borderId="12" xfId="0" applyFont="1" applyBorder="1" applyAlignment="1">
      <alignment wrapText="1"/>
    </xf>
    <xf numFmtId="0" fontId="1" fillId="0" borderId="13" xfId="0" applyFont="1" applyFill="1" applyBorder="1" applyAlignment="1">
      <alignment wrapText="1"/>
    </xf>
    <xf numFmtId="0" fontId="1" fillId="0" borderId="28" xfId="0" applyFont="1" applyFill="1" applyBorder="1" applyAlignment="1">
      <alignment wrapText="1"/>
    </xf>
    <xf numFmtId="0" fontId="1" fillId="0" borderId="27" xfId="0" applyFont="1" applyFill="1" applyBorder="1" applyAlignment="1">
      <alignment wrapText="1"/>
    </xf>
    <xf numFmtId="0" fontId="1" fillId="0" borderId="0" xfId="0" applyFont="1" applyFill="1" applyBorder="1" applyAlignment="1">
      <alignment wrapText="1"/>
    </xf>
    <xf numFmtId="0" fontId="0" fillId="0" borderId="21" xfId="0" applyBorder="1"/>
    <xf numFmtId="0" fontId="0" fillId="0" borderId="0" xfId="0" applyFill="1" applyBorder="1" applyAlignment="1">
      <alignment wrapText="1"/>
    </xf>
    <xf numFmtId="0" fontId="0" fillId="0" borderId="12" xfId="0" applyFill="1" applyBorder="1"/>
    <xf numFmtId="0" fontId="20" fillId="0" borderId="29" xfId="0" applyFont="1" applyFill="1" applyBorder="1" applyAlignment="1">
      <alignment wrapText="1"/>
    </xf>
    <xf numFmtId="0" fontId="22" fillId="0" borderId="10" xfId="0" applyFont="1" applyFill="1" applyBorder="1" applyAlignment="1">
      <alignment horizontal="center" vertical="center" wrapText="1"/>
    </xf>
    <xf numFmtId="0" fontId="1" fillId="0" borderId="10" xfId="0" applyFont="1" applyFill="1" applyBorder="1" applyAlignment="1">
      <alignment wrapText="1"/>
    </xf>
    <xf numFmtId="0" fontId="1" fillId="0" borderId="10" xfId="0" applyNumberFormat="1" applyFont="1" applyBorder="1" applyAlignment="1">
      <alignment horizontal="left" wrapText="1"/>
    </xf>
    <xf numFmtId="0" fontId="1" fillId="0" borderId="10" xfId="0" applyFont="1" applyBorder="1" applyAlignment="1">
      <alignment horizontal="left" wrapText="1"/>
    </xf>
    <xf numFmtId="0" fontId="1" fillId="0" borderId="27" xfId="0" applyFont="1" applyBorder="1" applyAlignment="1">
      <alignment wrapText="1"/>
    </xf>
    <xf numFmtId="0" fontId="1" fillId="0" borderId="0" xfId="42" applyFill="1"/>
    <xf numFmtId="0" fontId="1" fillId="0" borderId="0" xfId="42" applyFill="1" applyBorder="1"/>
    <xf numFmtId="0" fontId="1" fillId="0" borderId="0" xfId="42" applyFill="1" applyBorder="1" applyAlignment="1"/>
    <xf numFmtId="0" fontId="1" fillId="0" borderId="10" xfId="42" applyFont="1" applyFill="1" applyBorder="1" applyAlignment="1"/>
    <xf numFmtId="0" fontId="1" fillId="0" borderId="25" xfId="42" applyFill="1" applyBorder="1"/>
    <xf numFmtId="0" fontId="1" fillId="0" borderId="14" xfId="42" applyFill="1" applyBorder="1"/>
    <xf numFmtId="0" fontId="1" fillId="0" borderId="10" xfId="42" applyFill="1" applyBorder="1"/>
    <xf numFmtId="0" fontId="1" fillId="0" borderId="25" xfId="42" applyFont="1" applyFill="1" applyBorder="1" applyAlignment="1"/>
    <xf numFmtId="0" fontId="1" fillId="0" borderId="15" xfId="42" applyFont="1" applyFill="1" applyBorder="1" applyAlignment="1"/>
    <xf numFmtId="0" fontId="1" fillId="0" borderId="18" xfId="42" applyFill="1" applyBorder="1"/>
    <xf numFmtId="0" fontId="1" fillId="0" borderId="19" xfId="42" applyFill="1" applyBorder="1"/>
    <xf numFmtId="0" fontId="1" fillId="0" borderId="16" xfId="42" applyFill="1" applyBorder="1"/>
    <xf numFmtId="0" fontId="1" fillId="0" borderId="18" xfId="42" applyFont="1" applyFill="1" applyBorder="1"/>
    <xf numFmtId="0" fontId="1" fillId="0" borderId="15" xfId="42" applyFill="1" applyBorder="1"/>
    <xf numFmtId="0" fontId="1" fillId="0" borderId="26" xfId="42" applyFill="1" applyBorder="1"/>
    <xf numFmtId="0" fontId="1" fillId="0" borderId="25" xfId="42" applyFill="1" applyBorder="1" applyAlignment="1"/>
    <xf numFmtId="0" fontId="1" fillId="0" borderId="12" xfId="42" applyFill="1" applyBorder="1"/>
    <xf numFmtId="0" fontId="1" fillId="0" borderId="18" xfId="42" applyFont="1" applyFill="1" applyBorder="1" applyAlignment="1"/>
    <xf numFmtId="0" fontId="1" fillId="0" borderId="15" xfId="42" applyFill="1" applyBorder="1" applyAlignment="1"/>
    <xf numFmtId="0" fontId="1" fillId="0" borderId="13" xfId="42" applyFont="1" applyFill="1" applyBorder="1" applyAlignment="1">
      <alignment horizontal="center" vertical="center" wrapText="1"/>
    </xf>
    <xf numFmtId="0" fontId="1" fillId="0" borderId="0" xfId="42" applyFont="1" applyFill="1" applyBorder="1" applyAlignment="1">
      <alignment horizontal="center" vertical="center" wrapText="1"/>
    </xf>
    <xf numFmtId="0" fontId="23" fillId="0" borderId="0" xfId="42" applyFont="1" applyAlignment="1">
      <alignment wrapText="1"/>
    </xf>
    <xf numFmtId="0" fontId="1" fillId="0" borderId="0" xfId="42"/>
    <xf numFmtId="165" fontId="1" fillId="0" borderId="12" xfId="42" applyNumberFormat="1" applyBorder="1"/>
    <xf numFmtId="165" fontId="1" fillId="0" borderId="0" xfId="42" applyNumberFormat="1" applyBorder="1"/>
    <xf numFmtId="2" fontId="1" fillId="0" borderId="0" xfId="42" applyNumberFormat="1"/>
    <xf numFmtId="0" fontId="1" fillId="0" borderId="0" xfId="42" applyBorder="1"/>
    <xf numFmtId="0" fontId="1" fillId="0" borderId="10" xfId="42" applyBorder="1"/>
    <xf numFmtId="0" fontId="1" fillId="0" borderId="10" xfId="0" applyFont="1" applyFill="1" applyBorder="1" applyAlignment="1">
      <alignment wrapText="1"/>
    </xf>
    <xf numFmtId="0" fontId="0" fillId="0" borderId="18" xfId="0" applyFill="1" applyBorder="1"/>
    <xf numFmtId="0" fontId="22" fillId="0" borderId="13" xfId="0" applyFont="1" applyFill="1" applyBorder="1" applyAlignment="1">
      <alignment horizontal="center" vertical="center" wrapText="1"/>
    </xf>
    <xf numFmtId="2" fontId="1" fillId="0" borderId="13" xfId="0" applyNumberFormat="1" applyFont="1" applyFill="1" applyBorder="1" applyAlignment="1">
      <alignment horizontal="center" vertical="center" wrapText="1"/>
    </xf>
    <xf numFmtId="164" fontId="1" fillId="0" borderId="13" xfId="0" applyNumberFormat="1" applyFont="1" applyFill="1" applyBorder="1" applyAlignment="1">
      <alignment horizontal="center" vertical="center" wrapText="1"/>
    </xf>
    <xf numFmtId="164" fontId="1" fillId="0" borderId="13" xfId="0" applyNumberFormat="1" applyFont="1" applyFill="1" applyBorder="1" applyAlignment="1">
      <alignment horizontal="center" vertical="center"/>
    </xf>
    <xf numFmtId="0" fontId="0" fillId="0" borderId="10" xfId="0" applyBorder="1" applyAlignment="1">
      <alignment wrapText="1"/>
    </xf>
    <xf numFmtId="165" fontId="1" fillId="0" borderId="12" xfId="0" applyNumberFormat="1" applyFont="1" applyFill="1" applyBorder="1"/>
    <xf numFmtId="165" fontId="0" fillId="0" borderId="12" xfId="0" applyNumberFormat="1" applyFill="1" applyBorder="1"/>
    <xf numFmtId="165" fontId="1" fillId="0" borderId="10" xfId="0" applyNumberFormat="1" applyFont="1" applyFill="1" applyBorder="1"/>
    <xf numFmtId="165" fontId="1" fillId="0" borderId="10" xfId="0" applyNumberFormat="1" applyFont="1" applyFill="1" applyBorder="1" applyAlignment="1">
      <alignment wrapText="1"/>
    </xf>
    <xf numFmtId="0" fontId="0" fillId="0" borderId="11" xfId="0" applyBorder="1" applyAlignment="1">
      <alignment wrapText="1"/>
    </xf>
    <xf numFmtId="165" fontId="1" fillId="0" borderId="16" xfId="0" applyNumberFormat="1" applyFont="1" applyFill="1" applyBorder="1"/>
    <xf numFmtId="165" fontId="0" fillId="0" borderId="16" xfId="0" applyNumberFormat="1" applyFill="1" applyBorder="1"/>
    <xf numFmtId="165" fontId="1" fillId="0" borderId="11" xfId="0" applyNumberFormat="1" applyFont="1" applyFill="1" applyBorder="1"/>
    <xf numFmtId="0" fontId="20" fillId="0" borderId="24" xfId="0" applyFont="1" applyFill="1" applyBorder="1" applyAlignment="1">
      <alignment wrapText="1"/>
    </xf>
    <xf numFmtId="2" fontId="20" fillId="0" borderId="23" xfId="0" applyNumberFormat="1" applyFont="1" applyFill="1" applyBorder="1"/>
    <xf numFmtId="2" fontId="20" fillId="0" borderId="31" xfId="0" applyNumberFormat="1" applyFont="1" applyFill="1" applyBorder="1"/>
    <xf numFmtId="2" fontId="20" fillId="0" borderId="32" xfId="0" applyNumberFormat="1" applyFont="1" applyFill="1" applyBorder="1"/>
    <xf numFmtId="164" fontId="1" fillId="0" borderId="23" xfId="0" applyNumberFormat="1" applyFont="1" applyFill="1" applyBorder="1" applyAlignment="1">
      <alignment wrapText="1"/>
    </xf>
    <xf numFmtId="2" fontId="20" fillId="0" borderId="0" xfId="0" applyNumberFormat="1" applyFont="1" applyFill="1" applyBorder="1"/>
    <xf numFmtId="0" fontId="20" fillId="25" borderId="11" xfId="0" applyFont="1" applyFill="1" applyBorder="1" applyAlignment="1"/>
    <xf numFmtId="0" fontId="20" fillId="25" borderId="10" xfId="0" applyFont="1" applyFill="1" applyBorder="1" applyAlignment="1"/>
    <xf numFmtId="0" fontId="20" fillId="25" borderId="10" xfId="42" applyFont="1" applyFill="1" applyBorder="1" applyAlignment="1"/>
    <xf numFmtId="0" fontId="20" fillId="25" borderId="24" xfId="0" applyFont="1" applyFill="1" applyBorder="1" applyAlignment="1"/>
    <xf numFmtId="0" fontId="1" fillId="25" borderId="30" xfId="0" applyFont="1" applyFill="1" applyBorder="1" applyAlignment="1"/>
    <xf numFmtId="2" fontId="1" fillId="0" borderId="0" xfId="0" applyNumberFormat="1" applyFont="1" applyFill="1" applyBorder="1"/>
    <xf numFmtId="0" fontId="1" fillId="0" borderId="0" xfId="0" applyFont="1" applyFill="1" applyAlignment="1">
      <alignment wrapText="1"/>
    </xf>
    <xf numFmtId="0" fontId="1" fillId="0" borderId="14" xfId="0" applyFont="1" applyFill="1" applyBorder="1" applyAlignment="1">
      <alignment horizontal="left" wrapText="1"/>
    </xf>
    <xf numFmtId="0" fontId="1" fillId="26" borderId="10" xfId="0" applyFont="1" applyFill="1" applyBorder="1" applyAlignment="1">
      <alignment wrapText="1"/>
    </xf>
    <xf numFmtId="0" fontId="20" fillId="26" borderId="27" xfId="0" applyFont="1" applyFill="1" applyBorder="1" applyAlignment="1">
      <alignment wrapText="1"/>
    </xf>
    <xf numFmtId="0" fontId="0" fillId="26" borderId="16" xfId="0" applyFill="1" applyBorder="1"/>
    <xf numFmtId="0" fontId="1" fillId="0" borderId="22" xfId="0" applyFont="1" applyFill="1" applyBorder="1" applyAlignment="1">
      <alignment horizontal="center"/>
    </xf>
    <xf numFmtId="0" fontId="0" fillId="0" borderId="11" xfId="0" applyFill="1" applyBorder="1"/>
    <xf numFmtId="0" fontId="1" fillId="26" borderId="16" xfId="0" applyFont="1" applyFill="1" applyBorder="1"/>
    <xf numFmtId="0" fontId="0" fillId="0" borderId="33" xfId="0" applyFill="1" applyBorder="1"/>
    <xf numFmtId="0" fontId="0" fillId="0" borderId="34" xfId="0" applyFill="1" applyBorder="1"/>
    <xf numFmtId="0" fontId="0" fillId="0" borderId="35" xfId="0" applyFill="1" applyBorder="1"/>
    <xf numFmtId="0" fontId="0" fillId="0" borderId="36" xfId="0" applyFill="1" applyBorder="1"/>
    <xf numFmtId="0" fontId="0" fillId="0" borderId="37" xfId="0" applyFill="1" applyBorder="1"/>
    <xf numFmtId="0" fontId="1" fillId="27" borderId="38" xfId="0" applyFont="1" applyFill="1" applyBorder="1" applyAlignment="1"/>
    <xf numFmtId="0" fontId="1" fillId="27" borderId="25" xfId="0" applyFont="1" applyFill="1" applyBorder="1" applyAlignment="1"/>
    <xf numFmtId="0" fontId="1" fillId="27" borderId="20" xfId="0" applyFont="1" applyFill="1" applyBorder="1" applyAlignment="1"/>
    <xf numFmtId="0" fontId="1" fillId="27" borderId="39" xfId="0" applyFont="1" applyFill="1" applyBorder="1" applyAlignment="1"/>
    <xf numFmtId="0" fontId="1" fillId="28" borderId="40" xfId="0" applyFont="1" applyFill="1" applyBorder="1" applyAlignment="1"/>
    <xf numFmtId="0" fontId="1" fillId="28" borderId="20" xfId="0" applyFont="1" applyFill="1" applyBorder="1" applyAlignment="1"/>
    <xf numFmtId="0" fontId="1" fillId="28" borderId="39" xfId="0" applyFont="1" applyFill="1" applyBorder="1" applyAlignment="1"/>
    <xf numFmtId="0" fontId="1" fillId="27" borderId="41" xfId="0" applyFont="1" applyFill="1" applyBorder="1" applyAlignment="1">
      <alignment wrapText="1"/>
    </xf>
    <xf numFmtId="0" fontId="1" fillId="27" borderId="13" xfId="0" applyFont="1" applyFill="1" applyBorder="1" applyAlignment="1">
      <alignment wrapText="1"/>
    </xf>
    <xf numFmtId="0" fontId="1" fillId="27" borderId="42" xfId="0" applyFont="1" applyFill="1" applyBorder="1" applyAlignment="1">
      <alignment wrapText="1"/>
    </xf>
    <xf numFmtId="0" fontId="1" fillId="28" borderId="41" xfId="0" applyFont="1" applyFill="1" applyBorder="1" applyAlignment="1">
      <alignment wrapText="1"/>
    </xf>
    <xf numFmtId="0" fontId="1" fillId="28" borderId="13" xfId="0" applyFont="1" applyFill="1" applyBorder="1" applyAlignment="1">
      <alignment wrapText="1"/>
    </xf>
    <xf numFmtId="0" fontId="1" fillId="28" borderId="42" xfId="0" applyFont="1" applyFill="1" applyBorder="1" applyAlignment="1">
      <alignment wrapText="1"/>
    </xf>
    <xf numFmtId="0" fontId="1" fillId="27" borderId="43" xfId="0" applyFont="1" applyFill="1" applyBorder="1" applyAlignment="1">
      <alignment wrapText="1"/>
    </xf>
    <xf numFmtId="0" fontId="1" fillId="27" borderId="44" xfId="0" applyFont="1" applyFill="1" applyBorder="1" applyAlignment="1">
      <alignment wrapText="1"/>
    </xf>
    <xf numFmtId="0" fontId="1" fillId="28" borderId="28" xfId="0" applyFont="1" applyFill="1" applyBorder="1" applyAlignment="1">
      <alignment wrapText="1"/>
    </xf>
    <xf numFmtId="0" fontId="1" fillId="28" borderId="27" xfId="0" applyFont="1" applyFill="1" applyBorder="1" applyAlignment="1">
      <alignment wrapText="1"/>
    </xf>
    <xf numFmtId="0" fontId="1" fillId="28" borderId="45" xfId="0" applyFont="1" applyFill="1" applyBorder="1" applyAlignment="1">
      <alignment wrapText="1"/>
    </xf>
    <xf numFmtId="0" fontId="0" fillId="27" borderId="46" xfId="0" applyFill="1" applyBorder="1"/>
    <xf numFmtId="0" fontId="0" fillId="27" borderId="16" xfId="0" applyFill="1" applyBorder="1"/>
    <xf numFmtId="0" fontId="0" fillId="27" borderId="47" xfId="0" applyFill="1" applyBorder="1"/>
    <xf numFmtId="0" fontId="0" fillId="28" borderId="46" xfId="0" applyFill="1" applyBorder="1"/>
    <xf numFmtId="0" fontId="0" fillId="28" borderId="16" xfId="0" applyFill="1" applyBorder="1"/>
    <xf numFmtId="0" fontId="0" fillId="28" borderId="47" xfId="0" applyFill="1" applyBorder="1"/>
    <xf numFmtId="0" fontId="0" fillId="27" borderId="26" xfId="0" applyFill="1" applyBorder="1"/>
    <xf numFmtId="0" fontId="0" fillId="27" borderId="19" xfId="0" applyFill="1" applyBorder="1"/>
    <xf numFmtId="0" fontId="0" fillId="28" borderId="19" xfId="0" applyFill="1" applyBorder="1"/>
    <xf numFmtId="0" fontId="1" fillId="28" borderId="47" xfId="0" applyFont="1" applyFill="1" applyBorder="1"/>
    <xf numFmtId="0" fontId="0" fillId="0" borderId="20" xfId="0" applyFill="1" applyBorder="1"/>
    <xf numFmtId="0" fontId="0" fillId="0" borderId="25" xfId="0" applyFill="1" applyBorder="1"/>
    <xf numFmtId="0" fontId="1" fillId="27" borderId="15" xfId="0" applyFont="1" applyFill="1" applyBorder="1" applyAlignment="1"/>
    <xf numFmtId="0" fontId="0" fillId="0" borderId="26" xfId="0" applyFill="1" applyBorder="1"/>
    <xf numFmtId="0" fontId="1" fillId="27" borderId="18" xfId="0" applyFont="1" applyFill="1" applyBorder="1" applyAlignment="1"/>
    <xf numFmtId="0" fontId="21" fillId="0" borderId="15" xfId="0" applyFont="1" applyBorder="1" applyAlignment="1">
      <alignment horizontal="left" wrapText="1"/>
    </xf>
    <xf numFmtId="0" fontId="0" fillId="0" borderId="14" xfId="0" applyFill="1" applyBorder="1"/>
    <xf numFmtId="0" fontId="0" fillId="0" borderId="15" xfId="0" applyFill="1" applyBorder="1"/>
    <xf numFmtId="0" fontId="22" fillId="0" borderId="11" xfId="0" applyFont="1" applyFill="1" applyBorder="1" applyAlignment="1">
      <alignment horizontal="center" vertical="center" wrapText="1"/>
    </xf>
    <xf numFmtId="0" fontId="20" fillId="0" borderId="12" xfId="0" applyFont="1" applyFill="1" applyBorder="1" applyAlignment="1">
      <alignment wrapText="1"/>
    </xf>
    <xf numFmtId="0" fontId="20" fillId="0" borderId="17" xfId="0" applyFont="1" applyFill="1" applyBorder="1" applyAlignment="1">
      <alignment horizontal="center" wrapText="1"/>
    </xf>
    <xf numFmtId="0" fontId="20" fillId="0" borderId="25" xfId="0" applyFont="1" applyFill="1" applyBorder="1" applyAlignment="1">
      <alignment horizontal="center" wrapText="1"/>
    </xf>
    <xf numFmtId="0" fontId="1" fillId="0" borderId="18" xfId="0" applyFont="1" applyFill="1" applyBorder="1" applyAlignment="1">
      <alignment horizontal="center"/>
    </xf>
    <xf numFmtId="0" fontId="1" fillId="0" borderId="15" xfId="0" applyFont="1" applyFill="1" applyBorder="1" applyAlignment="1">
      <alignment horizontal="center"/>
    </xf>
    <xf numFmtId="0" fontId="1" fillId="0" borderId="10" xfId="0" applyFont="1" applyFill="1" applyBorder="1" applyAlignment="1">
      <alignment wrapText="1"/>
    </xf>
    <xf numFmtId="0" fontId="0" fillId="0" borderId="10" xfId="0" applyFill="1" applyBorder="1" applyAlignment="1">
      <alignment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rmal 2" xfId="42"/>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4"/>
  <sheetViews>
    <sheetView tabSelected="1" workbookViewId="0"/>
  </sheetViews>
  <sheetFormatPr defaultRowHeight="12.75" x14ac:dyDescent="0.2"/>
  <cols>
    <col min="1" max="1" width="29.85546875" style="3" bestFit="1" customWidth="1"/>
    <col min="2" max="2" width="41.7109375" style="4" customWidth="1"/>
    <col min="3" max="3" width="18.7109375" style="4" customWidth="1"/>
    <col min="4" max="4" width="16.85546875" style="6" customWidth="1"/>
    <col min="5" max="16384" width="9.140625" style="4"/>
  </cols>
  <sheetData>
    <row r="1" spans="1:4" s="1" customFormat="1" x14ac:dyDescent="0.2">
      <c r="A1" s="123" t="s">
        <v>120</v>
      </c>
      <c r="B1" s="124"/>
      <c r="D1" s="2"/>
    </row>
    <row r="2" spans="1:4" s="1" customFormat="1" x14ac:dyDescent="0.2">
      <c r="A2" s="35"/>
      <c r="B2" s="36"/>
      <c r="D2" s="2"/>
    </row>
    <row r="3" spans="1:4" s="3" customFormat="1" x14ac:dyDescent="0.2">
      <c r="A3" s="34" t="s">
        <v>2</v>
      </c>
      <c r="B3" s="34" t="s">
        <v>3</v>
      </c>
      <c r="C3" s="10" t="s">
        <v>8</v>
      </c>
      <c r="D3" s="11" t="s">
        <v>9</v>
      </c>
    </row>
    <row r="4" spans="1:4" s="3" customFormat="1" x14ac:dyDescent="0.2">
      <c r="A4" s="16"/>
      <c r="D4" s="28"/>
    </row>
    <row r="5" spans="1:4" ht="25.5" x14ac:dyDescent="0.2">
      <c r="A5" s="16" t="s">
        <v>56</v>
      </c>
      <c r="B5" s="14" t="s">
        <v>55</v>
      </c>
      <c r="C5" s="43" t="s">
        <v>0</v>
      </c>
      <c r="D5" s="9">
        <v>1</v>
      </c>
    </row>
    <row r="6" spans="1:4" x14ac:dyDescent="0.2">
      <c r="A6" s="16"/>
      <c r="C6" s="43" t="s">
        <v>1</v>
      </c>
      <c r="D6" s="9">
        <v>2</v>
      </c>
    </row>
    <row r="7" spans="1:4" x14ac:dyDescent="0.2">
      <c r="A7" s="16"/>
      <c r="D7" s="29"/>
    </row>
    <row r="8" spans="1:4" ht="25.5" x14ac:dyDescent="0.2">
      <c r="A8" s="16" t="s">
        <v>26</v>
      </c>
      <c r="B8" s="14" t="s">
        <v>142</v>
      </c>
      <c r="C8" s="15" t="s">
        <v>48</v>
      </c>
      <c r="D8" s="9">
        <v>1</v>
      </c>
    </row>
    <row r="9" spans="1:4" x14ac:dyDescent="0.2">
      <c r="A9" s="16"/>
      <c r="B9" s="14" t="s">
        <v>157</v>
      </c>
      <c r="C9" s="15" t="s">
        <v>49</v>
      </c>
      <c r="D9" s="9">
        <v>1</v>
      </c>
    </row>
    <row r="10" spans="1:4" x14ac:dyDescent="0.2">
      <c r="A10" s="16"/>
      <c r="B10" s="14"/>
      <c r="C10" s="15" t="s">
        <v>50</v>
      </c>
      <c r="D10" s="9">
        <v>1</v>
      </c>
    </row>
    <row r="11" spans="1:4" x14ac:dyDescent="0.2">
      <c r="A11" s="16"/>
      <c r="B11" s="14"/>
      <c r="C11" s="15" t="s">
        <v>51</v>
      </c>
      <c r="D11" s="9">
        <v>1</v>
      </c>
    </row>
    <row r="12" spans="1:4" x14ac:dyDescent="0.2">
      <c r="A12" s="16"/>
      <c r="B12" s="14"/>
      <c r="C12" s="15" t="s">
        <v>52</v>
      </c>
      <c r="D12" s="9">
        <v>1</v>
      </c>
    </row>
    <row r="13" spans="1:4" x14ac:dyDescent="0.2">
      <c r="A13" s="16"/>
      <c r="B13" s="14"/>
      <c r="C13" s="14"/>
      <c r="D13" s="29"/>
    </row>
    <row r="14" spans="1:4" ht="89.25" x14ac:dyDescent="0.2">
      <c r="A14" s="16"/>
      <c r="B14" s="14" t="s">
        <v>143</v>
      </c>
      <c r="C14" s="15" t="s">
        <v>60</v>
      </c>
      <c r="D14" s="9">
        <v>1</v>
      </c>
    </row>
    <row r="15" spans="1:4" ht="25.5" x14ac:dyDescent="0.2">
      <c r="A15" s="16"/>
      <c r="B15" s="14" t="s">
        <v>157</v>
      </c>
      <c r="C15" s="15" t="s">
        <v>61</v>
      </c>
      <c r="D15" s="9">
        <v>1</v>
      </c>
    </row>
    <row r="16" spans="1:4" ht="25.5" x14ac:dyDescent="0.2">
      <c r="A16" s="16"/>
      <c r="B16" s="14"/>
      <c r="C16" s="15" t="s">
        <v>62</v>
      </c>
      <c r="D16" s="9">
        <v>1</v>
      </c>
    </row>
    <row r="17" spans="1:4" ht="25.5" x14ac:dyDescent="0.2">
      <c r="A17" s="16"/>
      <c r="B17" s="14"/>
      <c r="C17" s="15" t="s">
        <v>63</v>
      </c>
      <c r="D17" s="9">
        <v>1</v>
      </c>
    </row>
    <row r="18" spans="1:4" x14ac:dyDescent="0.2">
      <c r="A18" s="16"/>
      <c r="B18" s="14"/>
      <c r="C18" s="14"/>
      <c r="D18" s="29"/>
    </row>
    <row r="19" spans="1:4" ht="25.5" x14ac:dyDescent="0.2">
      <c r="A19" s="16"/>
      <c r="B19" s="14" t="s">
        <v>144</v>
      </c>
      <c r="C19" s="15" t="s">
        <v>101</v>
      </c>
      <c r="D19" s="175">
        <v>1</v>
      </c>
    </row>
    <row r="20" spans="1:4" ht="38.25" x14ac:dyDescent="0.2">
      <c r="A20" s="16"/>
      <c r="B20" s="14" t="s">
        <v>157</v>
      </c>
      <c r="C20" s="15" t="s">
        <v>189</v>
      </c>
      <c r="D20" s="175">
        <v>1</v>
      </c>
    </row>
    <row r="21" spans="1:4" ht="25.5" x14ac:dyDescent="0.2">
      <c r="A21" s="16"/>
      <c r="B21" s="14"/>
      <c r="C21" s="15" t="s">
        <v>190</v>
      </c>
      <c r="D21" s="175">
        <v>1</v>
      </c>
    </row>
    <row r="22" spans="1:4" ht="51" x14ac:dyDescent="0.2">
      <c r="A22" s="16"/>
      <c r="B22" s="14"/>
      <c r="C22" s="15" t="s">
        <v>191</v>
      </c>
      <c r="D22" s="175">
        <v>1</v>
      </c>
    </row>
    <row r="23" spans="1:4" ht="25.5" x14ac:dyDescent="0.2">
      <c r="A23" s="16"/>
      <c r="B23" s="14"/>
      <c r="C23" s="15" t="s">
        <v>192</v>
      </c>
      <c r="D23" s="175">
        <v>1</v>
      </c>
    </row>
    <row r="24" spans="1:4" ht="25.5" x14ac:dyDescent="0.2">
      <c r="A24" s="16"/>
      <c r="B24" s="14"/>
      <c r="C24" s="15" t="s">
        <v>193</v>
      </c>
      <c r="D24" s="175">
        <v>1</v>
      </c>
    </row>
    <row r="25" spans="1:4" ht="38.25" x14ac:dyDescent="0.2">
      <c r="A25" s="16"/>
      <c r="B25" s="14"/>
      <c r="C25" s="15" t="s">
        <v>194</v>
      </c>
      <c r="D25" s="175">
        <v>1</v>
      </c>
    </row>
    <row r="26" spans="1:4" ht="38.25" x14ac:dyDescent="0.2">
      <c r="A26" s="16"/>
      <c r="B26" s="14"/>
      <c r="C26" s="15" t="s">
        <v>195</v>
      </c>
      <c r="D26" s="175">
        <v>1</v>
      </c>
    </row>
    <row r="27" spans="1:4" ht="38.25" x14ac:dyDescent="0.2">
      <c r="A27" s="16"/>
      <c r="B27" s="14"/>
      <c r="C27" s="15" t="s">
        <v>196</v>
      </c>
      <c r="D27" s="175">
        <v>1</v>
      </c>
    </row>
    <row r="28" spans="1:4" ht="38.25" x14ac:dyDescent="0.2">
      <c r="A28" s="16"/>
      <c r="B28" s="14"/>
      <c r="C28" s="15" t="s">
        <v>197</v>
      </c>
      <c r="D28" s="175">
        <v>1</v>
      </c>
    </row>
    <row r="29" spans="1:4" ht="25.5" x14ac:dyDescent="0.2">
      <c r="A29" s="16"/>
      <c r="B29" s="14"/>
      <c r="C29" s="15" t="s">
        <v>198</v>
      </c>
      <c r="D29" s="175">
        <v>1</v>
      </c>
    </row>
    <row r="30" spans="1:4" ht="51" x14ac:dyDescent="0.2">
      <c r="A30" s="16"/>
      <c r="B30" s="14"/>
      <c r="C30" s="15" t="s">
        <v>199</v>
      </c>
      <c r="D30" s="175">
        <v>1</v>
      </c>
    </row>
    <row r="31" spans="1:4" ht="25.5" x14ac:dyDescent="0.2">
      <c r="A31" s="16"/>
      <c r="B31" s="14"/>
      <c r="C31" s="15" t="s">
        <v>200</v>
      </c>
      <c r="D31" s="175">
        <v>1</v>
      </c>
    </row>
    <row r="32" spans="1:4" ht="25.5" x14ac:dyDescent="0.2">
      <c r="A32" s="16"/>
      <c r="B32" s="14"/>
      <c r="C32" s="15" t="s">
        <v>213</v>
      </c>
      <c r="D32" s="175">
        <v>1</v>
      </c>
    </row>
    <row r="33" spans="1:4" ht="25.5" x14ac:dyDescent="0.2">
      <c r="A33" s="16"/>
      <c r="B33" s="14"/>
      <c r="C33" s="15" t="s">
        <v>102</v>
      </c>
      <c r="D33" s="175">
        <v>1</v>
      </c>
    </row>
    <row r="34" spans="1:4" x14ac:dyDescent="0.2">
      <c r="A34" s="16"/>
      <c r="B34" s="14"/>
      <c r="C34" s="14"/>
      <c r="D34" s="29"/>
    </row>
    <row r="35" spans="1:4" ht="89.25" x14ac:dyDescent="0.2">
      <c r="A35" s="16"/>
      <c r="B35" s="14" t="s">
        <v>145</v>
      </c>
      <c r="C35" s="15" t="s">
        <v>60</v>
      </c>
      <c r="D35" s="9">
        <v>1</v>
      </c>
    </row>
    <row r="36" spans="1:4" ht="25.5" x14ac:dyDescent="0.2">
      <c r="A36" s="16"/>
      <c r="B36" s="14" t="s">
        <v>157</v>
      </c>
      <c r="C36" s="15" t="s">
        <v>61</v>
      </c>
      <c r="D36" s="9">
        <v>1</v>
      </c>
    </row>
    <row r="37" spans="1:4" ht="25.5" x14ac:dyDescent="0.2">
      <c r="A37" s="16"/>
      <c r="B37" s="14"/>
      <c r="C37" s="15" t="s">
        <v>62</v>
      </c>
      <c r="D37" s="9">
        <v>1</v>
      </c>
    </row>
    <row r="38" spans="1:4" ht="25.5" x14ac:dyDescent="0.2">
      <c r="A38" s="16"/>
      <c r="B38" s="14"/>
      <c r="C38" s="15" t="s">
        <v>65</v>
      </c>
      <c r="D38" s="9">
        <v>1</v>
      </c>
    </row>
    <row r="39" spans="1:4" ht="38.25" x14ac:dyDescent="0.2">
      <c r="A39" s="16"/>
      <c r="B39" s="14"/>
      <c r="C39" s="15" t="s">
        <v>66</v>
      </c>
      <c r="D39" s="9">
        <v>1</v>
      </c>
    </row>
    <row r="40" spans="1:4" ht="102" x14ac:dyDescent="0.2">
      <c r="A40" s="16"/>
      <c r="B40" s="14"/>
      <c r="C40" s="15" t="s">
        <v>67</v>
      </c>
      <c r="D40" s="9">
        <v>1</v>
      </c>
    </row>
    <row r="41" spans="1:4" ht="25.5" x14ac:dyDescent="0.2">
      <c r="A41" s="16"/>
      <c r="B41" s="14"/>
      <c r="C41" s="15" t="s">
        <v>151</v>
      </c>
      <c r="D41" s="9">
        <v>1</v>
      </c>
    </row>
    <row r="42" spans="1:4" x14ac:dyDescent="0.2">
      <c r="A42" s="16"/>
      <c r="B42" s="14"/>
      <c r="C42" s="14"/>
      <c r="D42" s="29"/>
    </row>
    <row r="43" spans="1:4" ht="38.25" x14ac:dyDescent="0.2">
      <c r="A43" s="16"/>
      <c r="B43" s="14" t="s">
        <v>68</v>
      </c>
      <c r="C43" s="15" t="s">
        <v>69</v>
      </c>
      <c r="D43" s="9">
        <v>1</v>
      </c>
    </row>
    <row r="44" spans="1:4" x14ac:dyDescent="0.2">
      <c r="A44" s="16"/>
      <c r="B44" s="14"/>
      <c r="C44" s="15" t="s">
        <v>70</v>
      </c>
      <c r="D44" s="9">
        <v>2</v>
      </c>
    </row>
    <row r="45" spans="1:4" x14ac:dyDescent="0.2">
      <c r="A45" s="16"/>
      <c r="B45" s="14"/>
      <c r="C45" s="15" t="s">
        <v>24</v>
      </c>
      <c r="D45" s="9">
        <v>3</v>
      </c>
    </row>
    <row r="46" spans="1:4" x14ac:dyDescent="0.2">
      <c r="A46" s="16"/>
      <c r="B46" s="14"/>
      <c r="C46" s="15" t="s">
        <v>71</v>
      </c>
      <c r="D46" s="9">
        <v>4</v>
      </c>
    </row>
    <row r="47" spans="1:4" x14ac:dyDescent="0.2">
      <c r="A47" s="16"/>
      <c r="B47" s="14"/>
      <c r="C47" s="15" t="s">
        <v>72</v>
      </c>
      <c r="D47" s="9">
        <v>5</v>
      </c>
    </row>
    <row r="48" spans="1:4" x14ac:dyDescent="0.2">
      <c r="A48" s="16"/>
      <c r="B48" s="14"/>
      <c r="C48" s="15" t="s">
        <v>74</v>
      </c>
      <c r="D48" s="9">
        <v>6</v>
      </c>
    </row>
    <row r="49" spans="1:4" x14ac:dyDescent="0.2">
      <c r="A49" s="16"/>
      <c r="B49" s="14"/>
      <c r="D49" s="29"/>
    </row>
    <row r="50" spans="1:4" ht="38.25" x14ac:dyDescent="0.2">
      <c r="A50" s="16"/>
      <c r="B50" s="14" t="s">
        <v>75</v>
      </c>
      <c r="C50" s="15" t="s">
        <v>69</v>
      </c>
      <c r="D50" s="9">
        <v>1</v>
      </c>
    </row>
    <row r="51" spans="1:4" x14ac:dyDescent="0.2">
      <c r="A51" s="16"/>
      <c r="B51" s="14"/>
      <c r="C51" s="15" t="s">
        <v>70</v>
      </c>
      <c r="D51" s="9">
        <v>2</v>
      </c>
    </row>
    <row r="52" spans="1:4" x14ac:dyDescent="0.2">
      <c r="A52" s="16"/>
      <c r="B52" s="14"/>
      <c r="C52" s="15" t="s">
        <v>24</v>
      </c>
      <c r="D52" s="9">
        <v>3</v>
      </c>
    </row>
    <row r="53" spans="1:4" x14ac:dyDescent="0.2">
      <c r="A53" s="16"/>
      <c r="B53" s="14"/>
      <c r="C53" s="15" t="s">
        <v>71</v>
      </c>
      <c r="D53" s="9">
        <v>4</v>
      </c>
    </row>
    <row r="54" spans="1:4" x14ac:dyDescent="0.2">
      <c r="A54" s="16"/>
      <c r="B54" s="14"/>
      <c r="C54" s="15" t="s">
        <v>72</v>
      </c>
      <c r="D54" s="9">
        <v>5</v>
      </c>
    </row>
    <row r="55" spans="1:4" x14ac:dyDescent="0.2">
      <c r="A55" s="16"/>
      <c r="B55" s="14"/>
      <c r="C55" s="15" t="s">
        <v>74</v>
      </c>
      <c r="D55" s="9">
        <v>6</v>
      </c>
    </row>
    <row r="56" spans="1:4" x14ac:dyDescent="0.2">
      <c r="A56" s="16"/>
      <c r="B56" s="14"/>
      <c r="D56" s="29"/>
    </row>
    <row r="57" spans="1:4" ht="25.5" x14ac:dyDescent="0.2">
      <c r="A57" s="16"/>
      <c r="B57" s="14" t="s">
        <v>146</v>
      </c>
      <c r="C57" s="15" t="s">
        <v>82</v>
      </c>
      <c r="D57" s="9">
        <v>1</v>
      </c>
    </row>
    <row r="58" spans="1:4" x14ac:dyDescent="0.2">
      <c r="A58" s="16"/>
      <c r="B58" s="14" t="s">
        <v>157</v>
      </c>
      <c r="C58" s="15" t="s">
        <v>81</v>
      </c>
      <c r="D58" s="9">
        <v>1</v>
      </c>
    </row>
    <row r="59" spans="1:4" x14ac:dyDescent="0.2">
      <c r="A59" s="16"/>
      <c r="B59" s="14"/>
      <c r="C59" s="15" t="s">
        <v>80</v>
      </c>
      <c r="D59" s="9">
        <v>1</v>
      </c>
    </row>
    <row r="60" spans="1:4" x14ac:dyDescent="0.2">
      <c r="A60" s="16"/>
      <c r="B60" s="14"/>
      <c r="C60" s="15" t="s">
        <v>79</v>
      </c>
      <c r="D60" s="9">
        <v>1</v>
      </c>
    </row>
    <row r="61" spans="1:4" ht="25.5" x14ac:dyDescent="0.2">
      <c r="A61" s="16"/>
      <c r="B61" s="14"/>
      <c r="C61" s="15" t="s">
        <v>78</v>
      </c>
      <c r="D61" s="9">
        <v>1</v>
      </c>
    </row>
    <row r="62" spans="1:4" ht="25.5" x14ac:dyDescent="0.2">
      <c r="A62" s="16"/>
      <c r="B62" s="14"/>
      <c r="C62" s="15" t="s">
        <v>77</v>
      </c>
      <c r="D62" s="9">
        <v>1</v>
      </c>
    </row>
    <row r="63" spans="1:4" ht="25.5" x14ac:dyDescent="0.2">
      <c r="A63" s="16"/>
      <c r="B63" s="14"/>
      <c r="C63" s="15" t="s">
        <v>151</v>
      </c>
      <c r="D63" s="9">
        <v>1</v>
      </c>
    </row>
    <row r="64" spans="1:4" x14ac:dyDescent="0.2">
      <c r="A64" s="16"/>
      <c r="B64" s="14"/>
      <c r="D64" s="29"/>
    </row>
    <row r="65" spans="1:4" ht="25.5" x14ac:dyDescent="0.2">
      <c r="A65" s="16"/>
      <c r="B65" s="14" t="s">
        <v>147</v>
      </c>
      <c r="D65" s="29"/>
    </row>
    <row r="66" spans="1:4" x14ac:dyDescent="0.2">
      <c r="A66" s="16"/>
      <c r="B66" s="14"/>
      <c r="D66" s="29"/>
    </row>
    <row r="67" spans="1:4" ht="25.5" x14ac:dyDescent="0.2">
      <c r="A67" s="16"/>
      <c r="B67" s="14" t="s">
        <v>84</v>
      </c>
      <c r="C67" s="15" t="s">
        <v>22</v>
      </c>
      <c r="D67" s="9">
        <v>1</v>
      </c>
    </row>
    <row r="68" spans="1:4" x14ac:dyDescent="0.2">
      <c r="A68" s="16"/>
      <c r="B68" s="14"/>
      <c r="C68" s="15" t="s">
        <v>23</v>
      </c>
      <c r="D68" s="9">
        <v>2</v>
      </c>
    </row>
    <row r="69" spans="1:4" ht="25.5" x14ac:dyDescent="0.2">
      <c r="A69" s="16"/>
      <c r="B69" s="14" t="s">
        <v>85</v>
      </c>
      <c r="C69" s="15" t="s">
        <v>24</v>
      </c>
      <c r="D69" s="9">
        <v>3</v>
      </c>
    </row>
    <row r="70" spans="1:4" x14ac:dyDescent="0.2">
      <c r="A70" s="16"/>
      <c r="C70" s="15" t="s">
        <v>25</v>
      </c>
      <c r="D70" s="9">
        <v>4</v>
      </c>
    </row>
    <row r="71" spans="1:4" ht="25.5" x14ac:dyDescent="0.2">
      <c r="A71" s="16"/>
      <c r="B71" s="14" t="s">
        <v>86</v>
      </c>
      <c r="D71" s="29"/>
    </row>
    <row r="72" spans="1:4" x14ac:dyDescent="0.2">
      <c r="A72" s="16"/>
      <c r="C72" s="14"/>
      <c r="D72" s="29"/>
    </row>
    <row r="73" spans="1:4" x14ac:dyDescent="0.2">
      <c r="A73" s="16"/>
      <c r="D73" s="29"/>
    </row>
    <row r="74" spans="1:4" ht="38.25" x14ac:dyDescent="0.2">
      <c r="A74" s="16" t="s">
        <v>27</v>
      </c>
      <c r="B74" s="14" t="s">
        <v>124</v>
      </c>
      <c r="D74" s="29"/>
    </row>
    <row r="75" spans="1:4" x14ac:dyDescent="0.2">
      <c r="A75" s="16"/>
      <c r="D75" s="30"/>
    </row>
    <row r="76" spans="1:4" ht="38.25" x14ac:dyDescent="0.2">
      <c r="A76" s="16"/>
      <c r="B76" s="14" t="s">
        <v>87</v>
      </c>
      <c r="C76" s="15" t="s">
        <v>103</v>
      </c>
      <c r="D76" s="71">
        <v>1</v>
      </c>
    </row>
    <row r="77" spans="1:4" x14ac:dyDescent="0.2">
      <c r="A77" s="16"/>
      <c r="B77" s="14"/>
      <c r="C77" s="15" t="s">
        <v>30</v>
      </c>
      <c r="D77" s="71">
        <v>2</v>
      </c>
    </row>
    <row r="78" spans="1:4" ht="38.25" x14ac:dyDescent="0.2">
      <c r="A78" s="16"/>
      <c r="B78" s="14" t="s">
        <v>88</v>
      </c>
      <c r="C78" s="15" t="s">
        <v>29</v>
      </c>
      <c r="D78" s="71">
        <v>3</v>
      </c>
    </row>
    <row r="79" spans="1:4" x14ac:dyDescent="0.2">
      <c r="A79" s="16"/>
      <c r="C79" s="15" t="s">
        <v>28</v>
      </c>
      <c r="D79" s="71">
        <v>4</v>
      </c>
    </row>
    <row r="80" spans="1:4" ht="25.5" x14ac:dyDescent="0.2">
      <c r="A80" s="16"/>
      <c r="B80" s="14" t="s">
        <v>89</v>
      </c>
      <c r="C80" s="15" t="s">
        <v>104</v>
      </c>
      <c r="D80" s="72">
        <v>5</v>
      </c>
    </row>
    <row r="81" spans="1:4" x14ac:dyDescent="0.2">
      <c r="A81" s="16"/>
      <c r="D81" s="29"/>
    </row>
    <row r="82" spans="1:4" ht="25.5" x14ac:dyDescent="0.2">
      <c r="A82" s="16"/>
      <c r="B82" s="14" t="s">
        <v>90</v>
      </c>
      <c r="D82" s="29"/>
    </row>
    <row r="83" spans="1:4" x14ac:dyDescent="0.2">
      <c r="A83" s="16"/>
      <c r="D83" s="29"/>
    </row>
    <row r="84" spans="1:4" ht="25.5" x14ac:dyDescent="0.2">
      <c r="A84" s="16"/>
      <c r="B84" s="14" t="s">
        <v>91</v>
      </c>
      <c r="C84" s="14"/>
      <c r="D84" s="29"/>
    </row>
    <row r="85" spans="1:4" x14ac:dyDescent="0.2">
      <c r="A85" s="16"/>
      <c r="D85" s="29"/>
    </row>
    <row r="86" spans="1:4" ht="25.5" x14ac:dyDescent="0.2">
      <c r="A86" s="16"/>
      <c r="B86" s="14" t="s">
        <v>92</v>
      </c>
      <c r="D86" s="29"/>
    </row>
    <row r="87" spans="1:4" x14ac:dyDescent="0.2">
      <c r="A87" s="16"/>
      <c r="D87" s="29"/>
    </row>
    <row r="88" spans="1:4" ht="38.25" x14ac:dyDescent="0.2">
      <c r="A88" s="16"/>
      <c r="B88" s="14" t="s">
        <v>93</v>
      </c>
      <c r="D88" s="29"/>
    </row>
    <row r="89" spans="1:4" x14ac:dyDescent="0.2">
      <c r="A89" s="16"/>
      <c r="D89" s="29"/>
    </row>
    <row r="90" spans="1:4" ht="51" x14ac:dyDescent="0.2">
      <c r="A90" s="16"/>
      <c r="B90" s="14" t="s">
        <v>94</v>
      </c>
      <c r="D90" s="29"/>
    </row>
    <row r="91" spans="1:4" x14ac:dyDescent="0.2">
      <c r="A91" s="16"/>
      <c r="D91" s="29"/>
    </row>
    <row r="92" spans="1:4" ht="38.25" x14ac:dyDescent="0.2">
      <c r="A92" s="16" t="s">
        <v>11</v>
      </c>
      <c r="B92" s="14" t="s">
        <v>140</v>
      </c>
      <c r="D92" s="29"/>
    </row>
    <row r="93" spans="1:4" x14ac:dyDescent="0.2">
      <c r="A93" s="16"/>
      <c r="D93" s="29"/>
    </row>
    <row r="94" spans="1:4" ht="25.5" x14ac:dyDescent="0.2">
      <c r="A94" s="16"/>
      <c r="B94" s="14" t="s">
        <v>133</v>
      </c>
      <c r="C94" s="15" t="s">
        <v>31</v>
      </c>
      <c r="D94" s="8">
        <v>1</v>
      </c>
    </row>
    <row r="95" spans="1:4" x14ac:dyDescent="0.2">
      <c r="A95" s="16"/>
      <c r="C95" s="15" t="s">
        <v>32</v>
      </c>
      <c r="D95" s="8">
        <v>2</v>
      </c>
    </row>
    <row r="96" spans="1:4" x14ac:dyDescent="0.2">
      <c r="A96" s="16"/>
      <c r="B96" s="14"/>
      <c r="C96" s="15" t="s">
        <v>33</v>
      </c>
      <c r="D96" s="8">
        <v>3</v>
      </c>
    </row>
    <row r="97" spans="1:4" x14ac:dyDescent="0.2">
      <c r="A97" s="16"/>
      <c r="C97" s="15" t="s">
        <v>34</v>
      </c>
      <c r="D97" s="8">
        <v>4</v>
      </c>
    </row>
    <row r="98" spans="1:4" x14ac:dyDescent="0.2">
      <c r="A98" s="16"/>
      <c r="D98" s="29"/>
    </row>
    <row r="99" spans="1:4" x14ac:dyDescent="0.2">
      <c r="A99" s="31"/>
      <c r="B99" s="14" t="s">
        <v>134</v>
      </c>
      <c r="C99" s="15" t="s">
        <v>35</v>
      </c>
      <c r="D99" s="8">
        <v>1</v>
      </c>
    </row>
    <row r="100" spans="1:4" x14ac:dyDescent="0.2">
      <c r="A100" s="16"/>
      <c r="C100" s="15" t="s">
        <v>36</v>
      </c>
      <c r="D100" s="8">
        <v>2</v>
      </c>
    </row>
    <row r="101" spans="1:4" x14ac:dyDescent="0.2">
      <c r="A101" s="16"/>
      <c r="B101" s="14"/>
      <c r="C101" s="15" t="s">
        <v>37</v>
      </c>
      <c r="D101" s="8">
        <v>3</v>
      </c>
    </row>
    <row r="102" spans="1:4" x14ac:dyDescent="0.2">
      <c r="A102" s="32"/>
      <c r="C102" s="15" t="s">
        <v>38</v>
      </c>
      <c r="D102" s="8">
        <v>4</v>
      </c>
    </row>
    <row r="103" spans="1:4" x14ac:dyDescent="0.2">
      <c r="A103" s="32"/>
      <c r="B103" s="14"/>
      <c r="C103" s="15" t="s">
        <v>39</v>
      </c>
      <c r="D103" s="9">
        <v>5</v>
      </c>
    </row>
    <row r="104" spans="1:4" x14ac:dyDescent="0.2">
      <c r="A104" s="32"/>
      <c r="D104" s="33"/>
    </row>
    <row r="105" spans="1:4" x14ac:dyDescent="0.2">
      <c r="A105" s="16"/>
      <c r="D105" s="29"/>
    </row>
    <row r="106" spans="1:4" ht="25.5" x14ac:dyDescent="0.2">
      <c r="A106" s="16"/>
      <c r="B106" s="14" t="s">
        <v>148</v>
      </c>
      <c r="C106" s="7" t="s">
        <v>15</v>
      </c>
      <c r="D106" s="8">
        <v>1</v>
      </c>
    </row>
    <row r="107" spans="1:4" x14ac:dyDescent="0.2">
      <c r="A107" s="16"/>
      <c r="C107" s="7" t="s">
        <v>5</v>
      </c>
      <c r="D107" s="8">
        <v>2</v>
      </c>
    </row>
    <row r="108" spans="1:4" ht="25.5" x14ac:dyDescent="0.2">
      <c r="A108" s="16"/>
      <c r="C108" s="7" t="s">
        <v>4</v>
      </c>
      <c r="D108" s="8">
        <v>3</v>
      </c>
    </row>
    <row r="109" spans="1:4" x14ac:dyDescent="0.2">
      <c r="A109" s="16"/>
      <c r="C109" s="7" t="s">
        <v>14</v>
      </c>
      <c r="D109" s="8">
        <v>4</v>
      </c>
    </row>
    <row r="110" spans="1:4" ht="38.25" x14ac:dyDescent="0.2">
      <c r="A110" s="16"/>
      <c r="C110" s="7" t="s">
        <v>13</v>
      </c>
      <c r="D110" s="8">
        <v>5</v>
      </c>
    </row>
    <row r="111" spans="1:4" x14ac:dyDescent="0.2">
      <c r="A111" s="16"/>
      <c r="C111" s="7" t="s">
        <v>12</v>
      </c>
      <c r="D111" s="8">
        <v>6</v>
      </c>
    </row>
    <row r="112" spans="1:4" ht="25.5" x14ac:dyDescent="0.2">
      <c r="A112" s="16"/>
      <c r="C112" s="7" t="s">
        <v>16</v>
      </c>
      <c r="D112" s="8">
        <v>7</v>
      </c>
    </row>
    <row r="113" spans="1:4" ht="25.5" x14ac:dyDescent="0.2">
      <c r="A113" s="16"/>
      <c r="C113" s="15" t="s">
        <v>151</v>
      </c>
      <c r="D113" s="8">
        <v>8</v>
      </c>
    </row>
    <row r="114" spans="1:4" x14ac:dyDescent="0.2">
      <c r="A114" s="16"/>
      <c r="D114" s="30"/>
    </row>
    <row r="115" spans="1:4" x14ac:dyDescent="0.2">
      <c r="A115" s="16"/>
      <c r="B115" s="14" t="s">
        <v>216</v>
      </c>
      <c r="C115" s="7" t="s">
        <v>7</v>
      </c>
      <c r="D115" s="8">
        <v>1</v>
      </c>
    </row>
    <row r="116" spans="1:4" x14ac:dyDescent="0.2">
      <c r="A116" s="16"/>
      <c r="C116" s="7" t="s">
        <v>6</v>
      </c>
      <c r="D116" s="8">
        <v>2</v>
      </c>
    </row>
    <row r="117" spans="1:4" ht="25.5" x14ac:dyDescent="0.2">
      <c r="A117" s="16"/>
      <c r="C117" s="15" t="s">
        <v>151</v>
      </c>
      <c r="D117" s="8">
        <v>3</v>
      </c>
    </row>
    <row r="118" spans="1:4" x14ac:dyDescent="0.2">
      <c r="A118" s="16"/>
      <c r="D118" s="30"/>
    </row>
    <row r="119" spans="1:4" ht="25.5" x14ac:dyDescent="0.2">
      <c r="A119" s="16"/>
      <c r="B119" s="14" t="s">
        <v>149</v>
      </c>
      <c r="C119" s="15" t="s">
        <v>40</v>
      </c>
      <c r="D119" s="8">
        <v>1</v>
      </c>
    </row>
    <row r="120" spans="1:4" ht="38.25" x14ac:dyDescent="0.2">
      <c r="A120" s="16"/>
      <c r="C120" s="15" t="s">
        <v>41</v>
      </c>
      <c r="D120" s="8">
        <v>2</v>
      </c>
    </row>
    <row r="121" spans="1:4" ht="25.5" x14ac:dyDescent="0.2">
      <c r="A121" s="16"/>
      <c r="B121" s="14"/>
      <c r="C121" s="15" t="s">
        <v>42</v>
      </c>
      <c r="D121" s="8">
        <v>3</v>
      </c>
    </row>
    <row r="122" spans="1:4" ht="38.25" x14ac:dyDescent="0.2">
      <c r="A122" s="16"/>
      <c r="C122" s="15" t="s">
        <v>43</v>
      </c>
      <c r="D122" s="8">
        <v>4</v>
      </c>
    </row>
    <row r="123" spans="1:4" ht="25.5" x14ac:dyDescent="0.2">
      <c r="A123" s="16"/>
      <c r="B123" s="14"/>
      <c r="C123" s="15" t="s">
        <v>44</v>
      </c>
      <c r="D123" s="9">
        <v>5</v>
      </c>
    </row>
    <row r="124" spans="1:4" x14ac:dyDescent="0.2">
      <c r="A124" s="16"/>
      <c r="D124" s="29"/>
    </row>
    <row r="125" spans="1:4" x14ac:dyDescent="0.2">
      <c r="A125" s="16"/>
      <c r="B125" s="14" t="s">
        <v>137</v>
      </c>
      <c r="C125" s="15" t="s">
        <v>47</v>
      </c>
      <c r="D125" s="8">
        <v>1</v>
      </c>
    </row>
    <row r="126" spans="1:4" x14ac:dyDescent="0.2">
      <c r="A126" s="16"/>
      <c r="B126" s="14"/>
      <c r="C126" s="15" t="s">
        <v>46</v>
      </c>
      <c r="D126" s="8">
        <v>2</v>
      </c>
    </row>
    <row r="127" spans="1:4" ht="25.5" x14ac:dyDescent="0.2">
      <c r="A127" s="16"/>
      <c r="B127" s="14"/>
      <c r="C127" s="15" t="s">
        <v>45</v>
      </c>
      <c r="D127" s="8">
        <v>3</v>
      </c>
    </row>
    <row r="128" spans="1:4" x14ac:dyDescent="0.2">
      <c r="A128" s="16"/>
      <c r="B128" s="14"/>
      <c r="C128" s="14"/>
      <c r="D128" s="29"/>
    </row>
    <row r="129" spans="1:4" x14ac:dyDescent="0.2">
      <c r="A129" s="16"/>
      <c r="B129" s="14" t="s">
        <v>150</v>
      </c>
      <c r="C129" s="15" t="s">
        <v>48</v>
      </c>
      <c r="D129" s="8">
        <v>1</v>
      </c>
    </row>
    <row r="130" spans="1:4" x14ac:dyDescent="0.2">
      <c r="A130" s="16"/>
      <c r="B130" s="14" t="s">
        <v>157</v>
      </c>
      <c r="C130" s="15" t="s">
        <v>49</v>
      </c>
      <c r="D130" s="8">
        <v>1</v>
      </c>
    </row>
    <row r="131" spans="1:4" x14ac:dyDescent="0.2">
      <c r="A131" s="16"/>
      <c r="B131" s="14"/>
      <c r="C131" s="15" t="s">
        <v>50</v>
      </c>
      <c r="D131" s="8">
        <v>1</v>
      </c>
    </row>
    <row r="132" spans="1:4" x14ac:dyDescent="0.2">
      <c r="A132" s="16"/>
      <c r="B132" s="14"/>
      <c r="C132" s="15" t="s">
        <v>51</v>
      </c>
      <c r="D132" s="8">
        <v>1</v>
      </c>
    </row>
    <row r="133" spans="1:4" x14ac:dyDescent="0.2">
      <c r="A133" s="16"/>
      <c r="B133" s="14"/>
      <c r="C133" s="15" t="s">
        <v>52</v>
      </c>
      <c r="D133" s="8">
        <v>1</v>
      </c>
    </row>
    <row r="134" spans="1:4" s="64" customFormat="1" ht="12.75" customHeight="1" x14ac:dyDescent="0.2">
      <c r="A134" s="180"/>
      <c r="B134" s="181"/>
      <c r="C134" s="181"/>
      <c r="D134" s="130"/>
    </row>
  </sheetData>
  <mergeCells count="1">
    <mergeCell ref="A134:C134"/>
  </mergeCells>
  <phoneticPr fontId="2"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O54"/>
  <sheetViews>
    <sheetView zoomScaleNormal="100" workbookViewId="0">
      <pane ySplit="3" topLeftCell="A4" activePane="bottomLeft" state="frozen"/>
      <selection pane="bottomLeft" activeCell="A4" sqref="A4"/>
    </sheetView>
  </sheetViews>
  <sheetFormatPr defaultColWidth="24.42578125" defaultRowHeight="12.75" x14ac:dyDescent="0.2"/>
  <cols>
    <col min="1" max="1" width="56" style="12" bestFit="1" customWidth="1"/>
    <col min="2" max="2" width="20.5703125" style="160" customWidth="1"/>
    <col min="3" max="5" width="20.5703125" style="161" customWidth="1"/>
    <col min="6" max="6" width="20.5703125" style="162" customWidth="1"/>
    <col min="7" max="7" width="25.85546875" style="163" customWidth="1"/>
    <col min="8" max="9" width="25.85546875" style="164" customWidth="1"/>
    <col min="10" max="10" width="25.85546875" style="165" customWidth="1"/>
    <col min="11" max="11" width="20.85546875" style="166" customWidth="1"/>
    <col min="12" max="13" width="20.42578125" style="161" customWidth="1"/>
    <col min="14" max="14" width="21" style="161" customWidth="1"/>
    <col min="15" max="17" width="20.42578125" style="161" customWidth="1"/>
    <col min="18" max="18" width="21.85546875" style="161" customWidth="1"/>
    <col min="19" max="19" width="23.7109375" style="161" customWidth="1"/>
    <col min="20" max="20" width="22.28515625" style="161" customWidth="1"/>
    <col min="21" max="21" width="20.42578125" style="161" customWidth="1"/>
    <col min="22" max="22" width="22.7109375" style="161" customWidth="1"/>
    <col min="23" max="24" width="20.42578125" style="161" customWidth="1"/>
    <col min="25" max="25" width="19.42578125" style="167" customWidth="1"/>
    <col min="26" max="26" width="34.42578125" style="163" customWidth="1"/>
    <col min="27" max="27" width="30.28515625" style="168" customWidth="1"/>
    <col min="28" max="31" width="27.5703125" style="164" customWidth="1"/>
    <col min="32" max="32" width="27.5703125" style="165" customWidth="1"/>
    <col min="33" max="33" width="16.140625" style="133" customWidth="1"/>
    <col min="34" max="34" width="40.7109375" style="12" customWidth="1"/>
    <col min="35" max="35" width="41.85546875" style="12" bestFit="1" customWidth="1"/>
    <col min="36" max="39" width="27.5703125" style="161" customWidth="1"/>
    <col min="40" max="41" width="24.42578125" style="161"/>
    <col min="42" max="42" width="25.7109375" style="161" customWidth="1"/>
    <col min="43" max="43" width="16.140625" style="136" customWidth="1"/>
    <col min="44" max="46" width="36.140625" style="12" customWidth="1"/>
    <col min="47" max="54" width="37.7109375" style="12" customWidth="1"/>
    <col min="55" max="56" width="24.42578125" style="12"/>
    <col min="57" max="57" width="39.5703125" style="12" customWidth="1"/>
    <col min="58" max="58" width="16.140625" style="133" customWidth="1"/>
    <col min="59" max="59" width="24.42578125" style="12"/>
    <col min="60" max="60" width="16.140625" style="133" customWidth="1"/>
    <col min="61" max="61" width="39.7109375" style="12" customWidth="1"/>
    <col min="62" max="62" width="24.140625" style="57" bestFit="1" customWidth="1"/>
    <col min="63" max="67" width="18.42578125" style="161" customWidth="1"/>
    <col min="68" max="16384" width="24.42578125" style="13"/>
  </cols>
  <sheetData>
    <row r="1" spans="1:67" x14ac:dyDescent="0.2">
      <c r="A1" s="124" t="s">
        <v>121</v>
      </c>
      <c r="B1" s="170"/>
      <c r="C1" s="171"/>
      <c r="D1" s="137"/>
      <c r="E1" s="137"/>
      <c r="F1" s="138"/>
      <c r="G1" s="139"/>
      <c r="H1" s="137"/>
      <c r="I1" s="137"/>
      <c r="J1" s="138"/>
      <c r="K1" s="19"/>
      <c r="L1" s="19"/>
      <c r="M1" s="19"/>
      <c r="N1" s="19"/>
      <c r="O1" s="19"/>
      <c r="P1" s="19"/>
      <c r="Q1" s="19"/>
      <c r="R1" s="19"/>
      <c r="S1" s="19"/>
      <c r="T1" s="19"/>
      <c r="U1" s="19"/>
      <c r="V1" s="19"/>
      <c r="W1" s="19"/>
      <c r="X1" s="19"/>
      <c r="Y1" s="19"/>
      <c r="Z1" s="139"/>
      <c r="AA1" s="137"/>
      <c r="AB1" s="140"/>
      <c r="AC1" s="140"/>
      <c r="AD1" s="140"/>
      <c r="AE1" s="140"/>
      <c r="AF1" s="141"/>
      <c r="AG1" s="134"/>
      <c r="AJ1" s="22"/>
      <c r="AK1" s="22"/>
      <c r="AL1" s="22"/>
      <c r="AM1" s="22"/>
      <c r="AN1" s="22"/>
      <c r="AO1" s="22"/>
      <c r="AP1" s="22"/>
      <c r="AQ1" s="134"/>
      <c r="AR1" s="52" t="s">
        <v>188</v>
      </c>
      <c r="AT1" s="57"/>
      <c r="AU1" s="45" t="s">
        <v>139</v>
      </c>
      <c r="AV1" s="50"/>
      <c r="AW1" s="50"/>
      <c r="AX1" s="50"/>
      <c r="AY1" s="45" t="s">
        <v>139</v>
      </c>
      <c r="AZ1" s="50"/>
      <c r="BA1" s="50"/>
      <c r="BB1" s="51"/>
      <c r="BC1" s="48" t="s">
        <v>140</v>
      </c>
      <c r="BE1" s="49"/>
      <c r="BF1" s="134"/>
      <c r="BG1" s="135"/>
      <c r="BH1" s="134"/>
      <c r="BI1" s="48" t="s">
        <v>140</v>
      </c>
      <c r="BJ1" s="65"/>
      <c r="BK1" s="19"/>
      <c r="BL1" s="19"/>
      <c r="BM1" s="19"/>
      <c r="BN1" s="19"/>
      <c r="BO1" s="173"/>
    </row>
    <row r="2" spans="1:67" s="48" customFormat="1" ht="51" x14ac:dyDescent="0.2">
      <c r="A2" s="15" t="s">
        <v>55</v>
      </c>
      <c r="B2" s="142" t="s">
        <v>158</v>
      </c>
      <c r="C2" s="143"/>
      <c r="D2" s="144"/>
      <c r="E2" s="144"/>
      <c r="F2" s="145"/>
      <c r="G2" s="146" t="s">
        <v>159</v>
      </c>
      <c r="H2" s="147"/>
      <c r="I2" s="147"/>
      <c r="J2" s="148"/>
      <c r="K2" s="144" t="s">
        <v>160</v>
      </c>
      <c r="L2" s="144"/>
      <c r="M2" s="144"/>
      <c r="N2" s="144"/>
      <c r="O2" s="144" t="s">
        <v>161</v>
      </c>
      <c r="P2" s="144"/>
      <c r="Q2" s="144"/>
      <c r="R2" s="144"/>
      <c r="S2" s="144" t="s">
        <v>160</v>
      </c>
      <c r="T2" s="144"/>
      <c r="U2" s="144"/>
      <c r="V2" s="144"/>
      <c r="W2" s="144"/>
      <c r="X2" s="144"/>
      <c r="Y2" s="144"/>
      <c r="Z2" s="146" t="s">
        <v>162</v>
      </c>
      <c r="AA2" s="147"/>
      <c r="AB2" s="147"/>
      <c r="AC2" s="147"/>
      <c r="AD2" s="147" t="s">
        <v>162</v>
      </c>
      <c r="AE2" s="147"/>
      <c r="AF2" s="148"/>
      <c r="AG2" s="131" t="s">
        <v>151</v>
      </c>
      <c r="AH2" s="15" t="s">
        <v>68</v>
      </c>
      <c r="AI2" s="15" t="s">
        <v>75</v>
      </c>
      <c r="AJ2" s="144" t="s">
        <v>156</v>
      </c>
      <c r="AK2" s="144"/>
      <c r="AL2" s="144"/>
      <c r="AM2" s="144"/>
      <c r="AN2" s="144" t="s">
        <v>156</v>
      </c>
      <c r="AO2" s="144"/>
      <c r="AP2" s="172"/>
      <c r="AQ2" s="131" t="s">
        <v>151</v>
      </c>
      <c r="AR2" s="15" t="s">
        <v>84</v>
      </c>
      <c r="AS2" s="15" t="s">
        <v>85</v>
      </c>
      <c r="AT2" s="15" t="s">
        <v>86</v>
      </c>
      <c r="AU2" s="60" t="s">
        <v>87</v>
      </c>
      <c r="AV2" s="60" t="s">
        <v>88</v>
      </c>
      <c r="AW2" s="60" t="s">
        <v>89</v>
      </c>
      <c r="AX2" s="60" t="s">
        <v>90</v>
      </c>
      <c r="AY2" s="60" t="s">
        <v>91</v>
      </c>
      <c r="AZ2" s="60" t="s">
        <v>92</v>
      </c>
      <c r="BA2" s="60" t="s">
        <v>93</v>
      </c>
      <c r="BB2" s="60" t="s">
        <v>94</v>
      </c>
      <c r="BC2" s="15" t="s">
        <v>133</v>
      </c>
      <c r="BD2" s="15" t="s">
        <v>134</v>
      </c>
      <c r="BE2" s="15" t="s">
        <v>135</v>
      </c>
      <c r="BF2" s="131" t="s">
        <v>151</v>
      </c>
      <c r="BG2" s="15" t="s">
        <v>217</v>
      </c>
      <c r="BH2" s="131" t="s">
        <v>151</v>
      </c>
      <c r="BI2" s="15" t="s">
        <v>136</v>
      </c>
      <c r="BJ2" s="59" t="s">
        <v>137</v>
      </c>
      <c r="BK2" s="174" t="s">
        <v>187</v>
      </c>
      <c r="BL2" s="144"/>
      <c r="BM2" s="144"/>
      <c r="BN2" s="144"/>
      <c r="BO2" s="172"/>
    </row>
    <row r="3" spans="1:67" s="64" customFormat="1" ht="102.75" thickBot="1" x14ac:dyDescent="0.25">
      <c r="A3" s="61" t="s">
        <v>95</v>
      </c>
      <c r="B3" s="149" t="s">
        <v>163</v>
      </c>
      <c r="C3" s="150" t="s">
        <v>164</v>
      </c>
      <c r="D3" s="150" t="s">
        <v>165</v>
      </c>
      <c r="E3" s="150" t="s">
        <v>166</v>
      </c>
      <c r="F3" s="151" t="s">
        <v>167</v>
      </c>
      <c r="G3" s="152" t="s">
        <v>168</v>
      </c>
      <c r="H3" s="153" t="s">
        <v>169</v>
      </c>
      <c r="I3" s="153" t="s">
        <v>170</v>
      </c>
      <c r="J3" s="154" t="s">
        <v>171</v>
      </c>
      <c r="K3" s="155" t="s">
        <v>172</v>
      </c>
      <c r="L3" s="150" t="s">
        <v>201</v>
      </c>
      <c r="M3" s="150" t="s">
        <v>202</v>
      </c>
      <c r="N3" s="150" t="s">
        <v>203</v>
      </c>
      <c r="O3" s="150" t="s">
        <v>204</v>
      </c>
      <c r="P3" s="150" t="s">
        <v>205</v>
      </c>
      <c r="Q3" s="150" t="s">
        <v>206</v>
      </c>
      <c r="R3" s="150" t="s">
        <v>207</v>
      </c>
      <c r="S3" s="150" t="s">
        <v>208</v>
      </c>
      <c r="T3" s="150" t="s">
        <v>209</v>
      </c>
      <c r="U3" s="150" t="s">
        <v>210</v>
      </c>
      <c r="V3" s="150" t="s">
        <v>211</v>
      </c>
      <c r="W3" s="150" t="s">
        <v>212</v>
      </c>
      <c r="X3" s="150" t="s">
        <v>214</v>
      </c>
      <c r="Y3" s="156" t="s">
        <v>173</v>
      </c>
      <c r="Z3" s="152" t="s">
        <v>174</v>
      </c>
      <c r="AA3" s="157" t="s">
        <v>175</v>
      </c>
      <c r="AB3" s="158" t="s">
        <v>176</v>
      </c>
      <c r="AC3" s="158" t="s">
        <v>177</v>
      </c>
      <c r="AD3" s="158" t="s">
        <v>178</v>
      </c>
      <c r="AE3" s="158" t="s">
        <v>179</v>
      </c>
      <c r="AF3" s="159" t="s">
        <v>180</v>
      </c>
      <c r="AG3" s="132" t="s">
        <v>152</v>
      </c>
      <c r="AH3" s="61" t="s">
        <v>153</v>
      </c>
      <c r="AI3" s="61" t="s">
        <v>153</v>
      </c>
      <c r="AJ3" s="150" t="s">
        <v>181</v>
      </c>
      <c r="AK3" s="150" t="s">
        <v>182</v>
      </c>
      <c r="AL3" s="150" t="s">
        <v>183</v>
      </c>
      <c r="AM3" s="150" t="s">
        <v>184</v>
      </c>
      <c r="AN3" s="150" t="s">
        <v>185</v>
      </c>
      <c r="AO3" s="150" t="s">
        <v>186</v>
      </c>
      <c r="AP3" s="150" t="s">
        <v>180</v>
      </c>
      <c r="AQ3" s="132" t="s">
        <v>152</v>
      </c>
      <c r="AR3" s="61" t="s">
        <v>96</v>
      </c>
      <c r="AS3" s="61" t="s">
        <v>96</v>
      </c>
      <c r="AT3" s="61" t="s">
        <v>96</v>
      </c>
      <c r="AU3" s="73" t="s">
        <v>105</v>
      </c>
      <c r="AV3" s="73" t="s">
        <v>105</v>
      </c>
      <c r="AW3" s="73" t="s">
        <v>105</v>
      </c>
      <c r="AX3" s="73" t="s">
        <v>105</v>
      </c>
      <c r="AY3" s="73" t="s">
        <v>105</v>
      </c>
      <c r="AZ3" s="73" t="s">
        <v>105</v>
      </c>
      <c r="BA3" s="73" t="s">
        <v>105</v>
      </c>
      <c r="BB3" s="73" t="s">
        <v>105</v>
      </c>
      <c r="BC3" s="63" t="s">
        <v>97</v>
      </c>
      <c r="BD3" s="63" t="s">
        <v>98</v>
      </c>
      <c r="BE3" s="63" t="s">
        <v>154</v>
      </c>
      <c r="BF3" s="132" t="s">
        <v>152</v>
      </c>
      <c r="BG3" s="63" t="s">
        <v>155</v>
      </c>
      <c r="BH3" s="132" t="s">
        <v>152</v>
      </c>
      <c r="BI3" s="63" t="s">
        <v>99</v>
      </c>
      <c r="BJ3" s="62" t="s">
        <v>100</v>
      </c>
      <c r="BK3" s="149" t="s">
        <v>163</v>
      </c>
      <c r="BL3" s="150" t="s">
        <v>164</v>
      </c>
      <c r="BM3" s="150" t="s">
        <v>165</v>
      </c>
      <c r="BN3" s="150" t="s">
        <v>166</v>
      </c>
      <c r="BO3" s="151" t="s">
        <v>167</v>
      </c>
    </row>
    <row r="4" spans="1:67" s="19" customFormat="1" x14ac:dyDescent="0.2">
      <c r="A4" s="22"/>
      <c r="B4" s="160"/>
      <c r="C4" s="161"/>
      <c r="D4" s="161"/>
      <c r="E4" s="161"/>
      <c r="F4" s="162"/>
      <c r="G4" s="163"/>
      <c r="H4" s="164"/>
      <c r="I4" s="164"/>
      <c r="J4" s="165"/>
      <c r="K4" s="166"/>
      <c r="L4" s="161"/>
      <c r="M4" s="161"/>
      <c r="N4" s="161"/>
      <c r="O4" s="161"/>
      <c r="P4" s="161"/>
      <c r="Q4" s="161"/>
      <c r="R4" s="161"/>
      <c r="S4" s="161"/>
      <c r="T4" s="161"/>
      <c r="U4" s="161"/>
      <c r="V4" s="161"/>
      <c r="W4" s="161"/>
      <c r="X4" s="161"/>
      <c r="Y4" s="167"/>
      <c r="Z4" s="163"/>
      <c r="AA4" s="168"/>
      <c r="AB4" s="164"/>
      <c r="AC4" s="164"/>
      <c r="AD4" s="164"/>
      <c r="AE4" s="164"/>
      <c r="AF4" s="165"/>
      <c r="AG4" s="133"/>
      <c r="AH4" s="22"/>
      <c r="AI4" s="22"/>
      <c r="AJ4" s="161"/>
      <c r="AK4" s="161"/>
      <c r="AL4" s="161"/>
      <c r="AM4" s="161"/>
      <c r="AN4" s="161"/>
      <c r="AO4" s="161"/>
      <c r="AP4" s="161"/>
      <c r="AQ4" s="136"/>
      <c r="AR4" s="22"/>
      <c r="AS4" s="22"/>
      <c r="AT4" s="22"/>
      <c r="AU4" s="22"/>
      <c r="AV4" s="22"/>
      <c r="AW4" s="22"/>
      <c r="AX4" s="22"/>
      <c r="AY4" s="22"/>
      <c r="AZ4" s="22"/>
      <c r="BA4" s="22"/>
      <c r="BB4" s="22"/>
      <c r="BC4" s="22"/>
      <c r="BD4" s="22"/>
      <c r="BE4" s="22"/>
      <c r="BF4" s="133"/>
      <c r="BG4" s="22"/>
      <c r="BH4" s="133"/>
      <c r="BI4" s="22"/>
      <c r="BJ4" s="58"/>
      <c r="BK4" s="161"/>
      <c r="BL4" s="161"/>
      <c r="BM4" s="161"/>
      <c r="BN4" s="161"/>
      <c r="BO4" s="161"/>
    </row>
    <row r="5" spans="1:67" s="19" customFormat="1" x14ac:dyDescent="0.2">
      <c r="A5" s="22"/>
      <c r="B5" s="160"/>
      <c r="C5" s="161"/>
      <c r="D5" s="161"/>
      <c r="E5" s="161"/>
      <c r="F5" s="162"/>
      <c r="G5" s="163"/>
      <c r="H5" s="164"/>
      <c r="I5" s="164"/>
      <c r="J5" s="165"/>
      <c r="K5" s="166"/>
      <c r="L5" s="161"/>
      <c r="M5" s="161"/>
      <c r="N5" s="161"/>
      <c r="O5" s="161"/>
      <c r="P5" s="161"/>
      <c r="Q5" s="161"/>
      <c r="R5" s="161"/>
      <c r="S5" s="161"/>
      <c r="T5" s="161"/>
      <c r="U5" s="161"/>
      <c r="V5" s="161"/>
      <c r="W5" s="161"/>
      <c r="X5" s="161"/>
      <c r="Y5" s="167"/>
      <c r="Z5" s="163"/>
      <c r="AA5" s="168"/>
      <c r="AB5" s="164"/>
      <c r="AC5" s="164"/>
      <c r="AD5" s="164"/>
      <c r="AE5" s="164"/>
      <c r="AF5" s="165"/>
      <c r="AG5" s="133"/>
      <c r="AH5" s="22"/>
      <c r="AI5" s="22"/>
      <c r="AJ5" s="161"/>
      <c r="AK5" s="161"/>
      <c r="AL5" s="161"/>
      <c r="AM5" s="161"/>
      <c r="AN5" s="161"/>
      <c r="AO5" s="161"/>
      <c r="AP5" s="161"/>
      <c r="AQ5" s="136"/>
      <c r="AR5" s="22"/>
      <c r="AS5" s="22"/>
      <c r="AT5" s="22"/>
      <c r="AU5" s="22"/>
      <c r="AV5" s="22"/>
      <c r="AW5" s="22"/>
      <c r="AX5" s="22"/>
      <c r="AY5" s="22"/>
      <c r="AZ5" s="22"/>
      <c r="BA5" s="22"/>
      <c r="BB5" s="22"/>
      <c r="BC5" s="22"/>
      <c r="BD5" s="22"/>
      <c r="BE5" s="22"/>
      <c r="BF5" s="133"/>
      <c r="BG5" s="22"/>
      <c r="BH5" s="133"/>
      <c r="BI5" s="22"/>
      <c r="BJ5" s="58"/>
      <c r="BK5" s="161"/>
      <c r="BL5" s="161"/>
      <c r="BM5" s="161"/>
      <c r="BN5" s="161"/>
      <c r="BO5" s="161"/>
    </row>
    <row r="6" spans="1:67" s="19" customFormat="1" x14ac:dyDescent="0.2">
      <c r="A6" s="22"/>
      <c r="B6" s="160"/>
      <c r="C6" s="161"/>
      <c r="D6" s="161"/>
      <c r="E6" s="161"/>
      <c r="F6" s="162"/>
      <c r="G6" s="163"/>
      <c r="H6" s="164"/>
      <c r="I6" s="164"/>
      <c r="J6" s="165"/>
      <c r="K6" s="166"/>
      <c r="L6" s="161"/>
      <c r="M6" s="161"/>
      <c r="N6" s="161"/>
      <c r="O6" s="161"/>
      <c r="P6" s="161"/>
      <c r="Q6" s="161"/>
      <c r="R6" s="161"/>
      <c r="S6" s="161"/>
      <c r="T6" s="161"/>
      <c r="U6" s="161"/>
      <c r="V6" s="161"/>
      <c r="W6" s="161"/>
      <c r="X6" s="161"/>
      <c r="Y6" s="167"/>
      <c r="Z6" s="163"/>
      <c r="AA6" s="168"/>
      <c r="AB6" s="164"/>
      <c r="AC6" s="164"/>
      <c r="AD6" s="164"/>
      <c r="AE6" s="164"/>
      <c r="AF6" s="165"/>
      <c r="AG6" s="133"/>
      <c r="AH6" s="22"/>
      <c r="AI6" s="22"/>
      <c r="AJ6" s="161"/>
      <c r="AK6" s="161"/>
      <c r="AL6" s="161"/>
      <c r="AM6" s="161"/>
      <c r="AN6" s="161"/>
      <c r="AO6" s="161"/>
      <c r="AP6" s="161"/>
      <c r="AQ6" s="136"/>
      <c r="AR6" s="22"/>
      <c r="AS6" s="22"/>
      <c r="AT6" s="22"/>
      <c r="AU6" s="22"/>
      <c r="AV6" s="22"/>
      <c r="AW6" s="22"/>
      <c r="AX6" s="22"/>
      <c r="AY6" s="22"/>
      <c r="AZ6" s="22"/>
      <c r="BA6" s="22"/>
      <c r="BB6" s="22"/>
      <c r="BC6" s="22"/>
      <c r="BD6" s="22"/>
      <c r="BE6" s="22"/>
      <c r="BF6" s="133"/>
      <c r="BG6" s="22"/>
      <c r="BH6" s="133"/>
      <c r="BI6" s="22"/>
      <c r="BJ6" s="58"/>
      <c r="BK6" s="161"/>
      <c r="BL6" s="161"/>
      <c r="BM6" s="161"/>
      <c r="BN6" s="161"/>
      <c r="BO6" s="161"/>
    </row>
    <row r="7" spans="1:67" s="19" customFormat="1" x14ac:dyDescent="0.2">
      <c r="A7" s="22"/>
      <c r="B7" s="160"/>
      <c r="C7" s="161"/>
      <c r="D7" s="161"/>
      <c r="E7" s="161"/>
      <c r="F7" s="162"/>
      <c r="G7" s="163"/>
      <c r="H7" s="164"/>
      <c r="I7" s="164"/>
      <c r="J7" s="165"/>
      <c r="K7" s="166"/>
      <c r="L7" s="161"/>
      <c r="M7" s="161"/>
      <c r="N7" s="161"/>
      <c r="O7" s="161"/>
      <c r="P7" s="161"/>
      <c r="Q7" s="161"/>
      <c r="R7" s="161"/>
      <c r="S7" s="161"/>
      <c r="T7" s="161"/>
      <c r="U7" s="161"/>
      <c r="V7" s="161"/>
      <c r="W7" s="161"/>
      <c r="X7" s="161"/>
      <c r="Y7" s="167"/>
      <c r="Z7" s="163"/>
      <c r="AA7" s="168"/>
      <c r="AB7" s="164"/>
      <c r="AC7" s="164"/>
      <c r="AD7" s="164"/>
      <c r="AE7" s="164"/>
      <c r="AF7" s="165"/>
      <c r="AG7" s="133"/>
      <c r="AH7" s="22"/>
      <c r="AI7" s="22"/>
      <c r="AJ7" s="161"/>
      <c r="AK7" s="161"/>
      <c r="AL7" s="161"/>
      <c r="AM7" s="161"/>
      <c r="AN7" s="161"/>
      <c r="AO7" s="161"/>
      <c r="AP7" s="161"/>
      <c r="AQ7" s="136"/>
      <c r="AR7" s="22"/>
      <c r="AS7" s="22"/>
      <c r="AT7" s="22"/>
      <c r="AU7" s="22"/>
      <c r="AV7" s="22"/>
      <c r="AW7" s="22"/>
      <c r="AX7" s="22"/>
      <c r="AY7" s="22"/>
      <c r="AZ7" s="22"/>
      <c r="BA7" s="22"/>
      <c r="BB7" s="22"/>
      <c r="BC7" s="22"/>
      <c r="BD7" s="22"/>
      <c r="BE7" s="22"/>
      <c r="BF7" s="133"/>
      <c r="BG7" s="22"/>
      <c r="BH7" s="133"/>
      <c r="BI7" s="22"/>
      <c r="BJ7" s="58"/>
      <c r="BK7" s="161"/>
      <c r="BL7" s="161"/>
      <c r="BM7" s="161"/>
      <c r="BN7" s="161"/>
      <c r="BO7" s="161"/>
    </row>
    <row r="8" spans="1:67" s="19" customFormat="1" x14ac:dyDescent="0.2">
      <c r="A8" s="22"/>
      <c r="B8" s="160"/>
      <c r="C8" s="161"/>
      <c r="D8" s="161"/>
      <c r="E8" s="161"/>
      <c r="F8" s="162"/>
      <c r="G8" s="163"/>
      <c r="H8" s="164"/>
      <c r="I8" s="164"/>
      <c r="J8" s="165"/>
      <c r="K8" s="166"/>
      <c r="L8" s="161"/>
      <c r="M8" s="161"/>
      <c r="N8" s="161"/>
      <c r="O8" s="161"/>
      <c r="P8" s="161"/>
      <c r="Q8" s="161"/>
      <c r="R8" s="161"/>
      <c r="S8" s="161"/>
      <c r="T8" s="161"/>
      <c r="U8" s="161"/>
      <c r="V8" s="161"/>
      <c r="W8" s="161"/>
      <c r="X8" s="161"/>
      <c r="Y8" s="167"/>
      <c r="Z8" s="163"/>
      <c r="AA8" s="168"/>
      <c r="AB8" s="164"/>
      <c r="AC8" s="164"/>
      <c r="AD8" s="164"/>
      <c r="AE8" s="164"/>
      <c r="AF8" s="165"/>
      <c r="AG8" s="133"/>
      <c r="AH8" s="22"/>
      <c r="AI8" s="22"/>
      <c r="AJ8" s="161"/>
      <c r="AK8" s="161"/>
      <c r="AL8" s="161"/>
      <c r="AM8" s="161"/>
      <c r="AN8" s="161"/>
      <c r="AO8" s="161"/>
      <c r="AP8" s="161"/>
      <c r="AQ8" s="136"/>
      <c r="AR8" s="22"/>
      <c r="AS8" s="22"/>
      <c r="AT8" s="22"/>
      <c r="AU8" s="22"/>
      <c r="AV8" s="22"/>
      <c r="AW8" s="22"/>
      <c r="AX8" s="22"/>
      <c r="AY8" s="22"/>
      <c r="AZ8" s="22"/>
      <c r="BA8" s="22"/>
      <c r="BB8" s="22"/>
      <c r="BC8" s="22"/>
      <c r="BD8" s="22"/>
      <c r="BE8" s="22"/>
      <c r="BF8" s="133"/>
      <c r="BG8" s="22"/>
      <c r="BH8" s="133"/>
      <c r="BI8" s="22"/>
      <c r="BJ8" s="58"/>
      <c r="BK8" s="161"/>
      <c r="BL8" s="161"/>
      <c r="BM8" s="161"/>
      <c r="BN8" s="161"/>
      <c r="BO8" s="161"/>
    </row>
    <row r="9" spans="1:67" s="19" customFormat="1" x14ac:dyDescent="0.2">
      <c r="A9" s="22"/>
      <c r="B9" s="160"/>
      <c r="C9" s="161"/>
      <c r="D9" s="161"/>
      <c r="E9" s="161"/>
      <c r="F9" s="162"/>
      <c r="G9" s="163"/>
      <c r="H9" s="164"/>
      <c r="I9" s="164"/>
      <c r="J9" s="165"/>
      <c r="K9" s="166"/>
      <c r="L9" s="161"/>
      <c r="M9" s="161"/>
      <c r="N9" s="161"/>
      <c r="O9" s="161"/>
      <c r="P9" s="161"/>
      <c r="Q9" s="161"/>
      <c r="R9" s="161"/>
      <c r="S9" s="161"/>
      <c r="T9" s="161"/>
      <c r="U9" s="161"/>
      <c r="V9" s="161"/>
      <c r="W9" s="161"/>
      <c r="X9" s="161"/>
      <c r="Y9" s="167"/>
      <c r="Z9" s="163"/>
      <c r="AA9" s="168"/>
      <c r="AB9" s="164"/>
      <c r="AC9" s="164"/>
      <c r="AD9" s="164"/>
      <c r="AE9" s="164"/>
      <c r="AF9" s="165"/>
      <c r="AG9" s="133"/>
      <c r="AH9" s="22"/>
      <c r="AI9" s="22"/>
      <c r="AJ9" s="161"/>
      <c r="AK9" s="161"/>
      <c r="AL9" s="161"/>
      <c r="AM9" s="161"/>
      <c r="AN9" s="161"/>
      <c r="AO9" s="161"/>
      <c r="AP9" s="161"/>
      <c r="AQ9" s="136"/>
      <c r="AR9" s="22"/>
      <c r="AS9" s="22"/>
      <c r="AT9" s="22"/>
      <c r="AU9" s="22"/>
      <c r="AV9" s="22"/>
      <c r="AW9" s="22"/>
      <c r="AX9" s="22"/>
      <c r="AY9" s="22"/>
      <c r="AZ9" s="22"/>
      <c r="BA9" s="22"/>
      <c r="BB9" s="22"/>
      <c r="BC9" s="22"/>
      <c r="BD9" s="22"/>
      <c r="BE9" s="22"/>
      <c r="BF9" s="133"/>
      <c r="BG9" s="22"/>
      <c r="BH9" s="133"/>
      <c r="BI9" s="22"/>
      <c r="BJ9" s="58"/>
      <c r="BK9" s="161"/>
      <c r="BL9" s="161"/>
      <c r="BM9" s="161"/>
      <c r="BN9" s="161"/>
      <c r="BO9" s="161"/>
    </row>
    <row r="10" spans="1:67" s="19" customFormat="1" x14ac:dyDescent="0.2">
      <c r="A10" s="22"/>
      <c r="B10" s="160"/>
      <c r="C10" s="161"/>
      <c r="D10" s="161"/>
      <c r="E10" s="161"/>
      <c r="F10" s="162"/>
      <c r="G10" s="163"/>
      <c r="H10" s="164"/>
      <c r="I10" s="164"/>
      <c r="J10" s="165"/>
      <c r="K10" s="166"/>
      <c r="L10" s="161"/>
      <c r="M10" s="161"/>
      <c r="N10" s="161"/>
      <c r="O10" s="161"/>
      <c r="P10" s="161"/>
      <c r="Q10" s="161"/>
      <c r="R10" s="161"/>
      <c r="S10" s="161"/>
      <c r="T10" s="161"/>
      <c r="U10" s="161"/>
      <c r="V10" s="161"/>
      <c r="W10" s="161"/>
      <c r="X10" s="161"/>
      <c r="Y10" s="167"/>
      <c r="Z10" s="163"/>
      <c r="AA10" s="168"/>
      <c r="AB10" s="164"/>
      <c r="AC10" s="164"/>
      <c r="AD10" s="164"/>
      <c r="AE10" s="164"/>
      <c r="AF10" s="165"/>
      <c r="AG10" s="133"/>
      <c r="AH10" s="22"/>
      <c r="AI10" s="22"/>
      <c r="AJ10" s="161"/>
      <c r="AK10" s="161"/>
      <c r="AL10" s="161"/>
      <c r="AM10" s="161"/>
      <c r="AN10" s="161"/>
      <c r="AO10" s="161"/>
      <c r="AP10" s="161"/>
      <c r="AQ10" s="136"/>
      <c r="AR10" s="22"/>
      <c r="AS10" s="22"/>
      <c r="AT10" s="22"/>
      <c r="AU10" s="22"/>
      <c r="AV10" s="22"/>
      <c r="AW10" s="22"/>
      <c r="AX10" s="22"/>
      <c r="AY10" s="22"/>
      <c r="AZ10" s="22"/>
      <c r="BA10" s="22"/>
      <c r="BB10" s="22"/>
      <c r="BC10" s="22"/>
      <c r="BD10" s="22"/>
      <c r="BE10" s="22"/>
      <c r="BF10" s="133"/>
      <c r="BG10" s="22"/>
      <c r="BH10" s="133"/>
      <c r="BI10" s="22"/>
      <c r="BJ10" s="58"/>
      <c r="BK10" s="161"/>
      <c r="BL10" s="161"/>
      <c r="BM10" s="161"/>
      <c r="BN10" s="161"/>
      <c r="BO10" s="161"/>
    </row>
    <row r="11" spans="1:67" s="19" customFormat="1" x14ac:dyDescent="0.2">
      <c r="A11" s="22"/>
      <c r="B11" s="160"/>
      <c r="C11" s="161"/>
      <c r="D11" s="161"/>
      <c r="E11" s="161"/>
      <c r="F11" s="162"/>
      <c r="G11" s="163"/>
      <c r="H11" s="164"/>
      <c r="I11" s="164"/>
      <c r="J11" s="165"/>
      <c r="K11" s="166"/>
      <c r="L11" s="161"/>
      <c r="M11" s="161"/>
      <c r="N11" s="161"/>
      <c r="O11" s="161"/>
      <c r="P11" s="161"/>
      <c r="Q11" s="161"/>
      <c r="R11" s="161"/>
      <c r="S11" s="161"/>
      <c r="T11" s="161"/>
      <c r="U11" s="161"/>
      <c r="V11" s="161"/>
      <c r="W11" s="161"/>
      <c r="X11" s="161"/>
      <c r="Y11" s="167"/>
      <c r="Z11" s="163"/>
      <c r="AA11" s="168"/>
      <c r="AB11" s="164"/>
      <c r="AC11" s="164"/>
      <c r="AD11" s="164"/>
      <c r="AE11" s="164"/>
      <c r="AF11" s="165"/>
      <c r="AG11" s="133"/>
      <c r="AH11" s="22"/>
      <c r="AI11" s="22"/>
      <c r="AJ11" s="161"/>
      <c r="AK11" s="161"/>
      <c r="AL11" s="161"/>
      <c r="AM11" s="161"/>
      <c r="AN11" s="161"/>
      <c r="AO11" s="161"/>
      <c r="AP11" s="161"/>
      <c r="AQ11" s="136"/>
      <c r="AR11" s="22"/>
      <c r="AS11" s="22"/>
      <c r="AT11" s="22"/>
      <c r="AU11" s="22"/>
      <c r="AV11" s="22"/>
      <c r="AW11" s="22"/>
      <c r="AX11" s="22"/>
      <c r="AY11" s="22"/>
      <c r="AZ11" s="22"/>
      <c r="BA11" s="22"/>
      <c r="BB11" s="22"/>
      <c r="BC11" s="22"/>
      <c r="BD11" s="22"/>
      <c r="BE11" s="22"/>
      <c r="BF11" s="133"/>
      <c r="BG11" s="22"/>
      <c r="BH11" s="133"/>
      <c r="BI11" s="22"/>
      <c r="BJ11" s="58"/>
      <c r="BK11" s="161"/>
      <c r="BL11" s="161"/>
      <c r="BM11" s="161"/>
      <c r="BN11" s="161"/>
      <c r="BO11" s="161"/>
    </row>
    <row r="12" spans="1:67" s="19" customFormat="1" x14ac:dyDescent="0.2">
      <c r="A12" s="22"/>
      <c r="B12" s="160"/>
      <c r="C12" s="161"/>
      <c r="D12" s="161"/>
      <c r="E12" s="161"/>
      <c r="F12" s="162"/>
      <c r="G12" s="163"/>
      <c r="H12" s="164"/>
      <c r="I12" s="164"/>
      <c r="J12" s="165"/>
      <c r="K12" s="166"/>
      <c r="L12" s="161"/>
      <c r="M12" s="161"/>
      <c r="N12" s="161"/>
      <c r="O12" s="161"/>
      <c r="P12" s="161"/>
      <c r="Q12" s="161"/>
      <c r="R12" s="161"/>
      <c r="S12" s="161"/>
      <c r="T12" s="161"/>
      <c r="U12" s="161"/>
      <c r="V12" s="161"/>
      <c r="W12" s="161"/>
      <c r="X12" s="161"/>
      <c r="Y12" s="167"/>
      <c r="Z12" s="163"/>
      <c r="AA12" s="168"/>
      <c r="AB12" s="164"/>
      <c r="AC12" s="164"/>
      <c r="AD12" s="164"/>
      <c r="AE12" s="164"/>
      <c r="AF12" s="165"/>
      <c r="AG12" s="133"/>
      <c r="AH12" s="22"/>
      <c r="AI12" s="22"/>
      <c r="AJ12" s="161"/>
      <c r="AK12" s="161"/>
      <c r="AL12" s="161"/>
      <c r="AM12" s="161"/>
      <c r="AN12" s="161"/>
      <c r="AO12" s="161"/>
      <c r="AP12" s="161"/>
      <c r="AQ12" s="136"/>
      <c r="AR12" s="22"/>
      <c r="AS12" s="22"/>
      <c r="AT12" s="22"/>
      <c r="AU12" s="22"/>
      <c r="AV12" s="22"/>
      <c r="AW12" s="22"/>
      <c r="AX12" s="22"/>
      <c r="AY12" s="22"/>
      <c r="AZ12" s="22"/>
      <c r="BA12" s="22"/>
      <c r="BB12" s="22"/>
      <c r="BC12" s="22"/>
      <c r="BD12" s="22"/>
      <c r="BE12" s="22"/>
      <c r="BF12" s="133"/>
      <c r="BG12" s="22"/>
      <c r="BH12" s="133"/>
      <c r="BI12" s="22"/>
      <c r="BJ12" s="58"/>
      <c r="BK12" s="161"/>
      <c r="BL12" s="161"/>
      <c r="BM12" s="161"/>
      <c r="BN12" s="161"/>
      <c r="BO12" s="161"/>
    </row>
    <row r="13" spans="1:67" s="19" customFormat="1" x14ac:dyDescent="0.2">
      <c r="A13" s="22"/>
      <c r="B13" s="160"/>
      <c r="C13" s="161"/>
      <c r="D13" s="161"/>
      <c r="E13" s="161"/>
      <c r="F13" s="162"/>
      <c r="G13" s="163"/>
      <c r="H13" s="164"/>
      <c r="I13" s="164"/>
      <c r="J13" s="165"/>
      <c r="K13" s="166"/>
      <c r="L13" s="161"/>
      <c r="M13" s="161"/>
      <c r="N13" s="161"/>
      <c r="O13" s="161"/>
      <c r="P13" s="161"/>
      <c r="Q13" s="161"/>
      <c r="R13" s="161"/>
      <c r="S13" s="161"/>
      <c r="T13" s="161"/>
      <c r="U13" s="161"/>
      <c r="V13" s="161"/>
      <c r="W13" s="161"/>
      <c r="X13" s="161"/>
      <c r="Y13" s="167"/>
      <c r="Z13" s="163"/>
      <c r="AA13" s="168"/>
      <c r="AB13" s="164"/>
      <c r="AC13" s="164"/>
      <c r="AD13" s="164"/>
      <c r="AE13" s="164"/>
      <c r="AF13" s="165"/>
      <c r="AG13" s="133"/>
      <c r="AH13" s="22"/>
      <c r="AI13" s="22"/>
      <c r="AJ13" s="161"/>
      <c r="AK13" s="161"/>
      <c r="AL13" s="161"/>
      <c r="AM13" s="161"/>
      <c r="AN13" s="161"/>
      <c r="AO13" s="161"/>
      <c r="AP13" s="161"/>
      <c r="AQ13" s="136"/>
      <c r="AR13" s="22"/>
      <c r="AS13" s="22"/>
      <c r="AT13" s="22"/>
      <c r="AU13" s="22"/>
      <c r="AV13" s="22"/>
      <c r="AW13" s="22"/>
      <c r="AX13" s="22"/>
      <c r="AY13" s="22"/>
      <c r="AZ13" s="22"/>
      <c r="BA13" s="22"/>
      <c r="BB13" s="22"/>
      <c r="BC13" s="22"/>
      <c r="BD13" s="22"/>
      <c r="BE13" s="22"/>
      <c r="BF13" s="133"/>
      <c r="BG13" s="22"/>
      <c r="BH13" s="133"/>
      <c r="BI13" s="22"/>
      <c r="BJ13" s="58"/>
      <c r="BK13" s="161"/>
      <c r="BL13" s="161"/>
      <c r="BM13" s="161"/>
      <c r="BN13" s="161"/>
      <c r="BO13" s="161"/>
    </row>
    <row r="14" spans="1:67" s="19" customFormat="1" x14ac:dyDescent="0.2">
      <c r="A14" s="22"/>
      <c r="B14" s="160"/>
      <c r="C14" s="161"/>
      <c r="D14" s="161"/>
      <c r="E14" s="161"/>
      <c r="F14" s="162"/>
      <c r="G14" s="163"/>
      <c r="H14" s="164"/>
      <c r="I14" s="164"/>
      <c r="J14" s="165"/>
      <c r="K14" s="166"/>
      <c r="L14" s="161"/>
      <c r="M14" s="161"/>
      <c r="N14" s="161"/>
      <c r="O14" s="161"/>
      <c r="P14" s="161"/>
      <c r="Q14" s="161"/>
      <c r="R14" s="161"/>
      <c r="S14" s="161"/>
      <c r="T14" s="161"/>
      <c r="U14" s="161"/>
      <c r="V14" s="161"/>
      <c r="W14" s="161"/>
      <c r="X14" s="161"/>
      <c r="Y14" s="167"/>
      <c r="Z14" s="163"/>
      <c r="AA14" s="168"/>
      <c r="AB14" s="164"/>
      <c r="AC14" s="164"/>
      <c r="AD14" s="164"/>
      <c r="AE14" s="164"/>
      <c r="AF14" s="165"/>
      <c r="AG14" s="133"/>
      <c r="AH14" s="22"/>
      <c r="AI14" s="22"/>
      <c r="AJ14" s="161"/>
      <c r="AK14" s="161"/>
      <c r="AL14" s="161"/>
      <c r="AM14" s="161"/>
      <c r="AN14" s="161"/>
      <c r="AO14" s="161"/>
      <c r="AP14" s="161"/>
      <c r="AQ14" s="136"/>
      <c r="AR14" s="22"/>
      <c r="AS14" s="22"/>
      <c r="AT14" s="22"/>
      <c r="AU14" s="22"/>
      <c r="AV14" s="22"/>
      <c r="AW14" s="22"/>
      <c r="AX14" s="22"/>
      <c r="AY14" s="22"/>
      <c r="AZ14" s="22"/>
      <c r="BA14" s="22"/>
      <c r="BB14" s="22"/>
      <c r="BC14" s="22"/>
      <c r="BD14" s="22"/>
      <c r="BE14" s="22"/>
      <c r="BF14" s="133"/>
      <c r="BG14" s="22"/>
      <c r="BH14" s="133"/>
      <c r="BI14" s="22"/>
      <c r="BJ14" s="58"/>
      <c r="BK14" s="161"/>
      <c r="BL14" s="161"/>
      <c r="BM14" s="161"/>
      <c r="BN14" s="161"/>
      <c r="BO14" s="161"/>
    </row>
    <row r="15" spans="1:67" s="19" customFormat="1" x14ac:dyDescent="0.2">
      <c r="A15" s="22"/>
      <c r="B15" s="160"/>
      <c r="C15" s="161"/>
      <c r="D15" s="161"/>
      <c r="E15" s="161"/>
      <c r="F15" s="162"/>
      <c r="G15" s="163"/>
      <c r="H15" s="164"/>
      <c r="I15" s="164"/>
      <c r="J15" s="165"/>
      <c r="K15" s="166"/>
      <c r="L15" s="161"/>
      <c r="M15" s="161"/>
      <c r="N15" s="161"/>
      <c r="O15" s="161"/>
      <c r="P15" s="161"/>
      <c r="Q15" s="161"/>
      <c r="R15" s="161"/>
      <c r="S15" s="161"/>
      <c r="T15" s="161"/>
      <c r="U15" s="161"/>
      <c r="V15" s="161"/>
      <c r="W15" s="161"/>
      <c r="X15" s="161"/>
      <c r="Y15" s="167"/>
      <c r="Z15" s="163"/>
      <c r="AA15" s="168"/>
      <c r="AB15" s="164"/>
      <c r="AC15" s="164"/>
      <c r="AD15" s="164"/>
      <c r="AE15" s="164"/>
      <c r="AF15" s="165"/>
      <c r="AG15" s="133"/>
      <c r="AH15" s="22"/>
      <c r="AI15" s="22"/>
      <c r="AJ15" s="161"/>
      <c r="AK15" s="161"/>
      <c r="AL15" s="161"/>
      <c r="AM15" s="161"/>
      <c r="AN15" s="161"/>
      <c r="AO15" s="161"/>
      <c r="AP15" s="161"/>
      <c r="AQ15" s="136"/>
      <c r="AR15" s="22"/>
      <c r="AS15" s="22"/>
      <c r="AT15" s="22"/>
      <c r="AU15" s="22"/>
      <c r="AV15" s="22"/>
      <c r="AW15" s="22"/>
      <c r="AX15" s="22"/>
      <c r="AY15" s="22"/>
      <c r="AZ15" s="22"/>
      <c r="BA15" s="22"/>
      <c r="BB15" s="22"/>
      <c r="BC15" s="22"/>
      <c r="BD15" s="22"/>
      <c r="BE15" s="22"/>
      <c r="BF15" s="133"/>
      <c r="BG15" s="22"/>
      <c r="BH15" s="133"/>
      <c r="BI15" s="22"/>
      <c r="BJ15" s="58"/>
      <c r="BK15" s="161"/>
      <c r="BL15" s="161"/>
      <c r="BM15" s="161"/>
      <c r="BN15" s="161"/>
      <c r="BO15" s="161"/>
    </row>
    <row r="16" spans="1:67" s="19" customFormat="1" x14ac:dyDescent="0.2">
      <c r="A16" s="22"/>
      <c r="B16" s="160"/>
      <c r="C16" s="161"/>
      <c r="D16" s="161"/>
      <c r="E16" s="161"/>
      <c r="F16" s="162"/>
      <c r="G16" s="163"/>
      <c r="H16" s="164"/>
      <c r="I16" s="164"/>
      <c r="J16" s="165"/>
      <c r="K16" s="166"/>
      <c r="L16" s="161"/>
      <c r="M16" s="161"/>
      <c r="N16" s="161"/>
      <c r="O16" s="161"/>
      <c r="P16" s="161"/>
      <c r="Q16" s="161"/>
      <c r="R16" s="161"/>
      <c r="S16" s="161"/>
      <c r="T16" s="161"/>
      <c r="U16" s="161"/>
      <c r="V16" s="161"/>
      <c r="W16" s="161"/>
      <c r="X16" s="161"/>
      <c r="Y16" s="167"/>
      <c r="Z16" s="163"/>
      <c r="AA16" s="168"/>
      <c r="AB16" s="164"/>
      <c r="AC16" s="164"/>
      <c r="AD16" s="164"/>
      <c r="AE16" s="164"/>
      <c r="AF16" s="165"/>
      <c r="AG16" s="133"/>
      <c r="AH16" s="22"/>
      <c r="AI16" s="22"/>
      <c r="AJ16" s="161"/>
      <c r="AK16" s="161"/>
      <c r="AL16" s="161"/>
      <c r="AM16" s="161"/>
      <c r="AN16" s="161"/>
      <c r="AO16" s="161"/>
      <c r="AP16" s="161"/>
      <c r="AQ16" s="136"/>
      <c r="AR16" s="22"/>
      <c r="AS16" s="22"/>
      <c r="AT16" s="22"/>
      <c r="AU16" s="22"/>
      <c r="AV16" s="22"/>
      <c r="AW16" s="22"/>
      <c r="AX16" s="22"/>
      <c r="AY16" s="22"/>
      <c r="AZ16" s="22"/>
      <c r="BA16" s="22"/>
      <c r="BB16" s="22"/>
      <c r="BC16" s="22"/>
      <c r="BD16" s="22"/>
      <c r="BE16" s="22"/>
      <c r="BF16" s="133"/>
      <c r="BG16" s="22"/>
      <c r="BH16" s="133"/>
      <c r="BI16" s="22"/>
      <c r="BJ16" s="58"/>
      <c r="BK16" s="161"/>
      <c r="BL16" s="161"/>
      <c r="BM16" s="161"/>
      <c r="BN16" s="161"/>
      <c r="BO16" s="161"/>
    </row>
    <row r="17" spans="1:67" s="19" customFormat="1" x14ac:dyDescent="0.2">
      <c r="A17" s="22"/>
      <c r="B17" s="160"/>
      <c r="C17" s="161"/>
      <c r="D17" s="161"/>
      <c r="E17" s="161"/>
      <c r="F17" s="162"/>
      <c r="G17" s="163"/>
      <c r="H17" s="164"/>
      <c r="I17" s="164"/>
      <c r="J17" s="165"/>
      <c r="K17" s="166"/>
      <c r="L17" s="161"/>
      <c r="M17" s="161"/>
      <c r="N17" s="161"/>
      <c r="O17" s="161"/>
      <c r="P17" s="161"/>
      <c r="Q17" s="161"/>
      <c r="R17" s="161"/>
      <c r="S17" s="161"/>
      <c r="T17" s="161"/>
      <c r="U17" s="161"/>
      <c r="V17" s="161"/>
      <c r="W17" s="161"/>
      <c r="X17" s="161"/>
      <c r="Y17" s="167"/>
      <c r="Z17" s="163"/>
      <c r="AA17" s="168"/>
      <c r="AB17" s="164"/>
      <c r="AC17" s="164"/>
      <c r="AD17" s="164"/>
      <c r="AE17" s="164"/>
      <c r="AF17" s="165"/>
      <c r="AG17" s="133"/>
      <c r="AH17" s="22"/>
      <c r="AI17" s="22"/>
      <c r="AJ17" s="161"/>
      <c r="AK17" s="161"/>
      <c r="AL17" s="161"/>
      <c r="AM17" s="161"/>
      <c r="AN17" s="161"/>
      <c r="AO17" s="161"/>
      <c r="AP17" s="161"/>
      <c r="AQ17" s="136"/>
      <c r="AR17" s="22"/>
      <c r="AS17" s="22"/>
      <c r="AT17" s="22"/>
      <c r="AU17" s="22"/>
      <c r="AV17" s="22"/>
      <c r="AW17" s="22"/>
      <c r="AX17" s="22"/>
      <c r="AY17" s="22"/>
      <c r="AZ17" s="22"/>
      <c r="BA17" s="22"/>
      <c r="BB17" s="22"/>
      <c r="BC17" s="22"/>
      <c r="BD17" s="22"/>
      <c r="BE17" s="22"/>
      <c r="BF17" s="133"/>
      <c r="BG17" s="22"/>
      <c r="BH17" s="133"/>
      <c r="BI17" s="22"/>
      <c r="BJ17" s="58"/>
      <c r="BK17" s="161"/>
      <c r="BL17" s="161"/>
      <c r="BM17" s="161"/>
      <c r="BN17" s="161"/>
      <c r="BO17" s="161"/>
    </row>
    <row r="18" spans="1:67" s="19" customFormat="1" x14ac:dyDescent="0.2">
      <c r="A18" s="22"/>
      <c r="B18" s="160"/>
      <c r="C18" s="161"/>
      <c r="D18" s="161"/>
      <c r="E18" s="161"/>
      <c r="F18" s="162"/>
      <c r="G18" s="163"/>
      <c r="H18" s="164"/>
      <c r="I18" s="164"/>
      <c r="J18" s="165"/>
      <c r="K18" s="166"/>
      <c r="L18" s="161"/>
      <c r="M18" s="161"/>
      <c r="N18" s="161"/>
      <c r="O18" s="161"/>
      <c r="P18" s="161"/>
      <c r="Q18" s="161"/>
      <c r="R18" s="161"/>
      <c r="S18" s="161"/>
      <c r="T18" s="161"/>
      <c r="U18" s="161"/>
      <c r="V18" s="161"/>
      <c r="W18" s="161"/>
      <c r="X18" s="161"/>
      <c r="Y18" s="167"/>
      <c r="Z18" s="163"/>
      <c r="AA18" s="168"/>
      <c r="AB18" s="164"/>
      <c r="AC18" s="164"/>
      <c r="AD18" s="164"/>
      <c r="AE18" s="164"/>
      <c r="AF18" s="165"/>
      <c r="AG18" s="133"/>
      <c r="AH18" s="22"/>
      <c r="AI18" s="22"/>
      <c r="AJ18" s="161"/>
      <c r="AK18" s="161"/>
      <c r="AL18" s="161"/>
      <c r="AM18" s="161"/>
      <c r="AN18" s="161"/>
      <c r="AO18" s="161"/>
      <c r="AP18" s="161"/>
      <c r="AQ18" s="136"/>
      <c r="AR18" s="22"/>
      <c r="AS18" s="22"/>
      <c r="AT18" s="22"/>
      <c r="AU18" s="22"/>
      <c r="AV18" s="22"/>
      <c r="AW18" s="22"/>
      <c r="AX18" s="22"/>
      <c r="AY18" s="22"/>
      <c r="AZ18" s="22"/>
      <c r="BA18" s="22"/>
      <c r="BB18" s="22"/>
      <c r="BC18" s="22"/>
      <c r="BD18" s="22"/>
      <c r="BE18" s="22"/>
      <c r="BF18" s="133"/>
      <c r="BG18" s="22"/>
      <c r="BH18" s="133"/>
      <c r="BI18" s="22"/>
      <c r="BJ18" s="58"/>
      <c r="BK18" s="161"/>
      <c r="BL18" s="161"/>
      <c r="BM18" s="161"/>
      <c r="BN18" s="161"/>
      <c r="BO18" s="161"/>
    </row>
    <row r="19" spans="1:67" s="19" customFormat="1" x14ac:dyDescent="0.2">
      <c r="A19" s="22"/>
      <c r="B19" s="160"/>
      <c r="C19" s="161"/>
      <c r="D19" s="161"/>
      <c r="E19" s="161"/>
      <c r="F19" s="162"/>
      <c r="G19" s="163"/>
      <c r="H19" s="164"/>
      <c r="I19" s="164"/>
      <c r="J19" s="165"/>
      <c r="K19" s="166"/>
      <c r="L19" s="161"/>
      <c r="M19" s="161"/>
      <c r="N19" s="161"/>
      <c r="O19" s="161"/>
      <c r="P19" s="161"/>
      <c r="Q19" s="161"/>
      <c r="R19" s="161"/>
      <c r="S19" s="161"/>
      <c r="T19" s="161"/>
      <c r="U19" s="161"/>
      <c r="V19" s="161"/>
      <c r="W19" s="161"/>
      <c r="X19" s="161"/>
      <c r="Y19" s="167"/>
      <c r="Z19" s="163"/>
      <c r="AA19" s="168"/>
      <c r="AB19" s="164"/>
      <c r="AC19" s="164"/>
      <c r="AD19" s="164"/>
      <c r="AE19" s="164"/>
      <c r="AF19" s="165"/>
      <c r="AG19" s="133"/>
      <c r="AH19" s="22"/>
      <c r="AI19" s="22"/>
      <c r="AJ19" s="161"/>
      <c r="AK19" s="161"/>
      <c r="AL19" s="161"/>
      <c r="AM19" s="161"/>
      <c r="AN19" s="161"/>
      <c r="AO19" s="161"/>
      <c r="AP19" s="161"/>
      <c r="AQ19" s="136"/>
      <c r="AR19" s="22"/>
      <c r="AS19" s="22"/>
      <c r="AT19" s="22"/>
      <c r="AU19" s="22"/>
      <c r="AV19" s="22"/>
      <c r="AW19" s="22"/>
      <c r="AX19" s="22"/>
      <c r="AY19" s="22"/>
      <c r="AZ19" s="22"/>
      <c r="BA19" s="22"/>
      <c r="BB19" s="22"/>
      <c r="BC19" s="22"/>
      <c r="BD19" s="22"/>
      <c r="BE19" s="22"/>
      <c r="BF19" s="133"/>
      <c r="BG19" s="22"/>
      <c r="BH19" s="133"/>
      <c r="BI19" s="22"/>
      <c r="BJ19" s="58"/>
      <c r="BK19" s="161"/>
      <c r="BL19" s="161"/>
      <c r="BM19" s="161"/>
      <c r="BN19" s="161"/>
      <c r="BO19" s="161"/>
    </row>
    <row r="20" spans="1:67" s="19" customFormat="1" x14ac:dyDescent="0.2">
      <c r="A20" s="22"/>
      <c r="B20" s="160"/>
      <c r="C20" s="161"/>
      <c r="D20" s="161"/>
      <c r="E20" s="161"/>
      <c r="F20" s="162"/>
      <c r="G20" s="163"/>
      <c r="H20" s="164"/>
      <c r="I20" s="164"/>
      <c r="J20" s="165"/>
      <c r="K20" s="166"/>
      <c r="L20" s="161"/>
      <c r="M20" s="161"/>
      <c r="N20" s="161"/>
      <c r="O20" s="161"/>
      <c r="P20" s="161"/>
      <c r="Q20" s="161"/>
      <c r="R20" s="161"/>
      <c r="S20" s="161"/>
      <c r="T20" s="161"/>
      <c r="U20" s="161"/>
      <c r="V20" s="161"/>
      <c r="W20" s="161"/>
      <c r="X20" s="161"/>
      <c r="Y20" s="167"/>
      <c r="Z20" s="163"/>
      <c r="AA20" s="168"/>
      <c r="AB20" s="164"/>
      <c r="AC20" s="164"/>
      <c r="AD20" s="164"/>
      <c r="AE20" s="164"/>
      <c r="AF20" s="165"/>
      <c r="AG20" s="133"/>
      <c r="AH20" s="22"/>
      <c r="AI20" s="22"/>
      <c r="AJ20" s="161"/>
      <c r="AK20" s="161"/>
      <c r="AL20" s="161"/>
      <c r="AM20" s="161"/>
      <c r="AN20" s="161"/>
      <c r="AO20" s="161"/>
      <c r="AP20" s="161"/>
      <c r="AQ20" s="136"/>
      <c r="AR20" s="22"/>
      <c r="AS20" s="22"/>
      <c r="AT20" s="22"/>
      <c r="AU20" s="22"/>
      <c r="AV20" s="22"/>
      <c r="AW20" s="22"/>
      <c r="AX20" s="22"/>
      <c r="AY20" s="22"/>
      <c r="AZ20" s="22"/>
      <c r="BA20" s="22"/>
      <c r="BB20" s="22"/>
      <c r="BC20" s="22"/>
      <c r="BD20" s="22"/>
      <c r="BE20" s="22"/>
      <c r="BF20" s="133"/>
      <c r="BG20" s="22"/>
      <c r="BH20" s="133"/>
      <c r="BI20" s="22"/>
      <c r="BJ20" s="58"/>
      <c r="BK20" s="161"/>
      <c r="BL20" s="161"/>
      <c r="BM20" s="161"/>
      <c r="BN20" s="161"/>
      <c r="BO20" s="161"/>
    </row>
    <row r="21" spans="1:67" s="19" customFormat="1" x14ac:dyDescent="0.2">
      <c r="A21" s="22"/>
      <c r="B21" s="160"/>
      <c r="C21" s="161"/>
      <c r="D21" s="161"/>
      <c r="E21" s="161"/>
      <c r="F21" s="162"/>
      <c r="G21" s="163"/>
      <c r="H21" s="164"/>
      <c r="I21" s="164"/>
      <c r="J21" s="165"/>
      <c r="K21" s="166"/>
      <c r="L21" s="161"/>
      <c r="M21" s="161"/>
      <c r="N21" s="161"/>
      <c r="O21" s="161"/>
      <c r="P21" s="161"/>
      <c r="Q21" s="161"/>
      <c r="R21" s="161"/>
      <c r="S21" s="161"/>
      <c r="T21" s="161"/>
      <c r="U21" s="161"/>
      <c r="V21" s="161"/>
      <c r="W21" s="161"/>
      <c r="X21" s="161"/>
      <c r="Y21" s="167"/>
      <c r="Z21" s="163"/>
      <c r="AA21" s="168"/>
      <c r="AB21" s="164"/>
      <c r="AC21" s="164"/>
      <c r="AD21" s="164"/>
      <c r="AE21" s="164"/>
      <c r="AF21" s="165"/>
      <c r="AG21" s="133"/>
      <c r="AH21" s="22"/>
      <c r="AI21" s="22"/>
      <c r="AJ21" s="161"/>
      <c r="AK21" s="161"/>
      <c r="AL21" s="161"/>
      <c r="AM21" s="161"/>
      <c r="AN21" s="161"/>
      <c r="AO21" s="161"/>
      <c r="AP21" s="161"/>
      <c r="AQ21" s="136"/>
      <c r="AR21" s="22"/>
      <c r="AS21" s="22"/>
      <c r="AT21" s="22"/>
      <c r="AU21" s="22"/>
      <c r="AV21" s="22"/>
      <c r="AW21" s="22"/>
      <c r="AX21" s="22"/>
      <c r="AY21" s="22"/>
      <c r="AZ21" s="22"/>
      <c r="BA21" s="22"/>
      <c r="BB21" s="22"/>
      <c r="BC21" s="22"/>
      <c r="BD21" s="22"/>
      <c r="BE21" s="22"/>
      <c r="BF21" s="133"/>
      <c r="BG21" s="22"/>
      <c r="BH21" s="133"/>
      <c r="BI21" s="22"/>
      <c r="BJ21" s="58"/>
      <c r="BK21" s="161"/>
      <c r="BL21" s="161"/>
      <c r="BM21" s="161"/>
      <c r="BN21" s="161"/>
      <c r="BO21" s="161"/>
    </row>
    <row r="22" spans="1:67" s="19" customFormat="1" x14ac:dyDescent="0.2">
      <c r="A22" s="22"/>
      <c r="B22" s="160"/>
      <c r="C22" s="161"/>
      <c r="D22" s="161"/>
      <c r="E22" s="161"/>
      <c r="F22" s="162"/>
      <c r="G22" s="163"/>
      <c r="H22" s="164"/>
      <c r="I22" s="164"/>
      <c r="J22" s="165"/>
      <c r="K22" s="166"/>
      <c r="L22" s="161"/>
      <c r="M22" s="161"/>
      <c r="N22" s="161"/>
      <c r="O22" s="161"/>
      <c r="P22" s="161"/>
      <c r="Q22" s="161"/>
      <c r="R22" s="161"/>
      <c r="S22" s="161"/>
      <c r="T22" s="161"/>
      <c r="U22" s="161"/>
      <c r="V22" s="161"/>
      <c r="W22" s="161"/>
      <c r="X22" s="161"/>
      <c r="Y22" s="167"/>
      <c r="Z22" s="163"/>
      <c r="AA22" s="168"/>
      <c r="AB22" s="164"/>
      <c r="AC22" s="164"/>
      <c r="AD22" s="164"/>
      <c r="AE22" s="164"/>
      <c r="AF22" s="165"/>
      <c r="AG22" s="133"/>
      <c r="AH22" s="22"/>
      <c r="AI22" s="22"/>
      <c r="AJ22" s="161"/>
      <c r="AK22" s="161"/>
      <c r="AL22" s="161"/>
      <c r="AM22" s="161"/>
      <c r="AN22" s="161"/>
      <c r="AO22" s="161"/>
      <c r="AP22" s="161"/>
      <c r="AQ22" s="136"/>
      <c r="AR22" s="22"/>
      <c r="AS22" s="22"/>
      <c r="AT22" s="22"/>
      <c r="AU22" s="22"/>
      <c r="AV22" s="22"/>
      <c r="AW22" s="22"/>
      <c r="AX22" s="22"/>
      <c r="AY22" s="22"/>
      <c r="AZ22" s="22"/>
      <c r="BA22" s="22"/>
      <c r="BB22" s="22"/>
      <c r="BC22" s="22"/>
      <c r="BD22" s="22"/>
      <c r="BE22" s="22"/>
      <c r="BF22" s="133"/>
      <c r="BG22" s="22"/>
      <c r="BH22" s="133"/>
      <c r="BI22" s="22"/>
      <c r="BJ22" s="58"/>
      <c r="BK22" s="161"/>
      <c r="BL22" s="161"/>
      <c r="BM22" s="161"/>
      <c r="BN22" s="161"/>
      <c r="BO22" s="161"/>
    </row>
    <row r="23" spans="1:67" s="19" customFormat="1" x14ac:dyDescent="0.2">
      <c r="A23" s="22"/>
      <c r="B23" s="160"/>
      <c r="C23" s="161"/>
      <c r="D23" s="161"/>
      <c r="E23" s="161"/>
      <c r="F23" s="162"/>
      <c r="G23" s="163"/>
      <c r="H23" s="164"/>
      <c r="I23" s="164"/>
      <c r="J23" s="165"/>
      <c r="K23" s="166"/>
      <c r="L23" s="161"/>
      <c r="M23" s="161"/>
      <c r="N23" s="161"/>
      <c r="O23" s="161"/>
      <c r="P23" s="161"/>
      <c r="Q23" s="161"/>
      <c r="R23" s="161"/>
      <c r="S23" s="161"/>
      <c r="T23" s="161"/>
      <c r="U23" s="161"/>
      <c r="V23" s="161"/>
      <c r="W23" s="161"/>
      <c r="X23" s="161"/>
      <c r="Y23" s="167"/>
      <c r="Z23" s="163"/>
      <c r="AA23" s="168"/>
      <c r="AB23" s="164"/>
      <c r="AC23" s="164"/>
      <c r="AD23" s="164"/>
      <c r="AE23" s="164"/>
      <c r="AF23" s="165"/>
      <c r="AG23" s="133"/>
      <c r="AH23" s="22"/>
      <c r="AI23" s="22"/>
      <c r="AJ23" s="161"/>
      <c r="AK23" s="161"/>
      <c r="AL23" s="161"/>
      <c r="AM23" s="161"/>
      <c r="AN23" s="161"/>
      <c r="AO23" s="161"/>
      <c r="AP23" s="161"/>
      <c r="AQ23" s="136"/>
      <c r="AR23" s="22"/>
      <c r="AS23" s="22"/>
      <c r="AT23" s="22"/>
      <c r="AU23" s="22"/>
      <c r="AV23" s="22"/>
      <c r="AW23" s="22"/>
      <c r="AX23" s="22"/>
      <c r="AY23" s="22"/>
      <c r="AZ23" s="22"/>
      <c r="BA23" s="22"/>
      <c r="BB23" s="22"/>
      <c r="BC23" s="22"/>
      <c r="BD23" s="22"/>
      <c r="BE23" s="22"/>
      <c r="BF23" s="133"/>
      <c r="BG23" s="22"/>
      <c r="BH23" s="133"/>
      <c r="BI23" s="22"/>
      <c r="BJ23" s="58"/>
      <c r="BK23" s="161"/>
      <c r="BL23" s="161"/>
      <c r="BM23" s="161"/>
      <c r="BN23" s="161"/>
      <c r="BO23" s="161"/>
    </row>
    <row r="24" spans="1:67" s="19" customFormat="1" x14ac:dyDescent="0.2">
      <c r="A24" s="22"/>
      <c r="B24" s="160"/>
      <c r="C24" s="161"/>
      <c r="D24" s="161"/>
      <c r="E24" s="161"/>
      <c r="F24" s="162"/>
      <c r="G24" s="163"/>
      <c r="H24" s="164"/>
      <c r="I24" s="164"/>
      <c r="J24" s="165"/>
      <c r="K24" s="166"/>
      <c r="L24" s="161"/>
      <c r="M24" s="161"/>
      <c r="N24" s="161"/>
      <c r="O24" s="161"/>
      <c r="P24" s="161"/>
      <c r="Q24" s="161"/>
      <c r="R24" s="161"/>
      <c r="S24" s="161"/>
      <c r="T24" s="161"/>
      <c r="U24" s="161"/>
      <c r="V24" s="161"/>
      <c r="W24" s="161"/>
      <c r="X24" s="161"/>
      <c r="Y24" s="167"/>
      <c r="Z24" s="163"/>
      <c r="AA24" s="168"/>
      <c r="AB24" s="164"/>
      <c r="AC24" s="164"/>
      <c r="AD24" s="164"/>
      <c r="AE24" s="164"/>
      <c r="AF24" s="165"/>
      <c r="AG24" s="133"/>
      <c r="AH24" s="22"/>
      <c r="AI24" s="22"/>
      <c r="AJ24" s="161"/>
      <c r="AK24" s="161"/>
      <c r="AL24" s="161"/>
      <c r="AM24" s="161"/>
      <c r="AN24" s="161"/>
      <c r="AO24" s="161"/>
      <c r="AP24" s="161"/>
      <c r="AQ24" s="136"/>
      <c r="AR24" s="22"/>
      <c r="AS24" s="22"/>
      <c r="AT24" s="22"/>
      <c r="AU24" s="22"/>
      <c r="AV24" s="22"/>
      <c r="AW24" s="22"/>
      <c r="AX24" s="22"/>
      <c r="AY24" s="22"/>
      <c r="AZ24" s="22"/>
      <c r="BA24" s="22"/>
      <c r="BB24" s="22"/>
      <c r="BC24" s="22"/>
      <c r="BD24" s="22"/>
      <c r="BE24" s="22"/>
      <c r="BF24" s="133"/>
      <c r="BG24" s="22"/>
      <c r="BH24" s="133"/>
      <c r="BI24" s="22"/>
      <c r="BJ24" s="58"/>
      <c r="BK24" s="161"/>
      <c r="BL24" s="161"/>
      <c r="BM24" s="161"/>
      <c r="BN24" s="161"/>
      <c r="BO24" s="161"/>
    </row>
    <row r="25" spans="1:67" s="19" customFormat="1" x14ac:dyDescent="0.2">
      <c r="A25" s="22"/>
      <c r="B25" s="160"/>
      <c r="C25" s="161"/>
      <c r="D25" s="161"/>
      <c r="E25" s="161"/>
      <c r="F25" s="162"/>
      <c r="G25" s="163"/>
      <c r="H25" s="164"/>
      <c r="I25" s="164"/>
      <c r="J25" s="165"/>
      <c r="K25" s="166"/>
      <c r="L25" s="161"/>
      <c r="M25" s="161"/>
      <c r="N25" s="161"/>
      <c r="O25" s="161"/>
      <c r="P25" s="161"/>
      <c r="Q25" s="161"/>
      <c r="R25" s="161"/>
      <c r="S25" s="161"/>
      <c r="T25" s="161"/>
      <c r="U25" s="161"/>
      <c r="V25" s="161"/>
      <c r="W25" s="161"/>
      <c r="X25" s="161"/>
      <c r="Y25" s="167"/>
      <c r="Z25" s="163"/>
      <c r="AA25" s="168"/>
      <c r="AB25" s="164"/>
      <c r="AC25" s="164"/>
      <c r="AD25" s="164"/>
      <c r="AE25" s="164"/>
      <c r="AF25" s="165"/>
      <c r="AG25" s="133"/>
      <c r="AH25" s="22"/>
      <c r="AI25" s="22"/>
      <c r="AJ25" s="161"/>
      <c r="AK25" s="161"/>
      <c r="AL25" s="161"/>
      <c r="AM25" s="161"/>
      <c r="AN25" s="161"/>
      <c r="AO25" s="161"/>
      <c r="AP25" s="161"/>
      <c r="AQ25" s="136"/>
      <c r="AR25" s="22"/>
      <c r="AS25" s="22"/>
      <c r="AT25" s="22"/>
      <c r="AU25" s="22"/>
      <c r="AV25" s="22"/>
      <c r="AW25" s="22"/>
      <c r="AX25" s="22"/>
      <c r="AY25" s="22"/>
      <c r="AZ25" s="22"/>
      <c r="BA25" s="22"/>
      <c r="BB25" s="22"/>
      <c r="BC25" s="22"/>
      <c r="BD25" s="22"/>
      <c r="BE25" s="22"/>
      <c r="BF25" s="133"/>
      <c r="BG25" s="22"/>
      <c r="BH25" s="133"/>
      <c r="BI25" s="22"/>
      <c r="BJ25" s="58"/>
      <c r="BK25" s="161"/>
      <c r="BL25" s="161"/>
      <c r="BM25" s="161"/>
      <c r="BN25" s="161"/>
      <c r="BO25" s="161"/>
    </row>
    <row r="26" spans="1:67" s="19" customFormat="1" x14ac:dyDescent="0.2">
      <c r="A26" s="22"/>
      <c r="B26" s="160"/>
      <c r="C26" s="161"/>
      <c r="D26" s="161"/>
      <c r="E26" s="161"/>
      <c r="F26" s="162"/>
      <c r="G26" s="163"/>
      <c r="H26" s="164"/>
      <c r="I26" s="164"/>
      <c r="J26" s="165"/>
      <c r="K26" s="166"/>
      <c r="L26" s="161"/>
      <c r="M26" s="161"/>
      <c r="N26" s="161"/>
      <c r="O26" s="161"/>
      <c r="P26" s="161"/>
      <c r="Q26" s="161"/>
      <c r="R26" s="161"/>
      <c r="S26" s="161"/>
      <c r="T26" s="161"/>
      <c r="U26" s="161"/>
      <c r="V26" s="161"/>
      <c r="W26" s="161"/>
      <c r="X26" s="161"/>
      <c r="Y26" s="167"/>
      <c r="Z26" s="163"/>
      <c r="AA26" s="168"/>
      <c r="AB26" s="164"/>
      <c r="AC26" s="164"/>
      <c r="AD26" s="164"/>
      <c r="AE26" s="164"/>
      <c r="AF26" s="165"/>
      <c r="AG26" s="133"/>
      <c r="AH26" s="22"/>
      <c r="AI26" s="22"/>
      <c r="AJ26" s="161"/>
      <c r="AK26" s="161"/>
      <c r="AL26" s="161"/>
      <c r="AM26" s="161"/>
      <c r="AN26" s="161"/>
      <c r="AO26" s="161"/>
      <c r="AP26" s="161"/>
      <c r="AQ26" s="136"/>
      <c r="AR26" s="22"/>
      <c r="AS26" s="22"/>
      <c r="AT26" s="22"/>
      <c r="AU26" s="22"/>
      <c r="AV26" s="22"/>
      <c r="AW26" s="22"/>
      <c r="AX26" s="22"/>
      <c r="AY26" s="22"/>
      <c r="AZ26" s="22"/>
      <c r="BA26" s="22"/>
      <c r="BB26" s="22"/>
      <c r="BC26" s="22"/>
      <c r="BD26" s="22"/>
      <c r="BE26" s="22"/>
      <c r="BF26" s="133"/>
      <c r="BG26" s="22"/>
      <c r="BH26" s="133"/>
      <c r="BI26" s="22"/>
      <c r="BJ26" s="58"/>
      <c r="BK26" s="161"/>
      <c r="BL26" s="161"/>
      <c r="BM26" s="161"/>
      <c r="BN26" s="161"/>
      <c r="BO26" s="161"/>
    </row>
    <row r="27" spans="1:67" s="19" customFormat="1" x14ac:dyDescent="0.2">
      <c r="A27" s="22"/>
      <c r="B27" s="160"/>
      <c r="C27" s="161"/>
      <c r="D27" s="161"/>
      <c r="E27" s="161"/>
      <c r="F27" s="162"/>
      <c r="G27" s="163"/>
      <c r="H27" s="164"/>
      <c r="I27" s="164"/>
      <c r="J27" s="165"/>
      <c r="K27" s="166"/>
      <c r="L27" s="161"/>
      <c r="M27" s="161"/>
      <c r="N27" s="161"/>
      <c r="O27" s="161"/>
      <c r="P27" s="161"/>
      <c r="Q27" s="161"/>
      <c r="R27" s="161"/>
      <c r="S27" s="161"/>
      <c r="T27" s="161"/>
      <c r="U27" s="161"/>
      <c r="V27" s="161"/>
      <c r="W27" s="161"/>
      <c r="X27" s="161"/>
      <c r="Y27" s="167"/>
      <c r="Z27" s="163"/>
      <c r="AA27" s="168"/>
      <c r="AB27" s="164"/>
      <c r="AC27" s="164"/>
      <c r="AD27" s="164"/>
      <c r="AE27" s="164"/>
      <c r="AF27" s="165"/>
      <c r="AG27" s="133"/>
      <c r="AH27" s="22"/>
      <c r="AI27" s="22"/>
      <c r="AJ27" s="161"/>
      <c r="AK27" s="161"/>
      <c r="AL27" s="161"/>
      <c r="AM27" s="161"/>
      <c r="AN27" s="161"/>
      <c r="AO27" s="161"/>
      <c r="AP27" s="161"/>
      <c r="AQ27" s="136"/>
      <c r="AR27" s="22"/>
      <c r="AS27" s="22"/>
      <c r="AT27" s="22"/>
      <c r="AU27" s="22"/>
      <c r="AV27" s="22"/>
      <c r="AW27" s="22"/>
      <c r="AX27" s="22"/>
      <c r="AY27" s="22"/>
      <c r="AZ27" s="22"/>
      <c r="BA27" s="22"/>
      <c r="BB27" s="22"/>
      <c r="BC27" s="22"/>
      <c r="BD27" s="22"/>
      <c r="BE27" s="22"/>
      <c r="BF27" s="133"/>
      <c r="BG27" s="22"/>
      <c r="BH27" s="133"/>
      <c r="BI27" s="22"/>
      <c r="BJ27" s="58"/>
      <c r="BK27" s="161"/>
      <c r="BL27" s="161"/>
      <c r="BM27" s="161"/>
      <c r="BN27" s="161"/>
      <c r="BO27" s="161"/>
    </row>
    <row r="28" spans="1:67" s="19" customFormat="1" x14ac:dyDescent="0.2">
      <c r="A28" s="22"/>
      <c r="B28" s="160"/>
      <c r="C28" s="161"/>
      <c r="D28" s="161"/>
      <c r="E28" s="161"/>
      <c r="F28" s="162"/>
      <c r="G28" s="163"/>
      <c r="H28" s="164"/>
      <c r="I28" s="164"/>
      <c r="J28" s="165"/>
      <c r="K28" s="166"/>
      <c r="L28" s="161"/>
      <c r="M28" s="161"/>
      <c r="N28" s="161"/>
      <c r="O28" s="161"/>
      <c r="P28" s="161"/>
      <c r="Q28" s="161"/>
      <c r="R28" s="161"/>
      <c r="S28" s="161"/>
      <c r="T28" s="161"/>
      <c r="U28" s="161"/>
      <c r="V28" s="161"/>
      <c r="W28" s="161"/>
      <c r="X28" s="161"/>
      <c r="Y28" s="167"/>
      <c r="Z28" s="163"/>
      <c r="AA28" s="168"/>
      <c r="AB28" s="164"/>
      <c r="AC28" s="164"/>
      <c r="AD28" s="164"/>
      <c r="AE28" s="164"/>
      <c r="AF28" s="165"/>
      <c r="AG28" s="133"/>
      <c r="AH28" s="22"/>
      <c r="AI28" s="22"/>
      <c r="AJ28" s="161"/>
      <c r="AK28" s="161"/>
      <c r="AL28" s="161"/>
      <c r="AM28" s="161"/>
      <c r="AN28" s="161"/>
      <c r="AO28" s="161"/>
      <c r="AP28" s="161"/>
      <c r="AQ28" s="136"/>
      <c r="AR28" s="22"/>
      <c r="AS28" s="22"/>
      <c r="AT28" s="22"/>
      <c r="AU28" s="22"/>
      <c r="AV28" s="22"/>
      <c r="AW28" s="22"/>
      <c r="AX28" s="22"/>
      <c r="AY28" s="22"/>
      <c r="AZ28" s="22"/>
      <c r="BA28" s="22"/>
      <c r="BB28" s="22"/>
      <c r="BC28" s="22"/>
      <c r="BD28" s="22"/>
      <c r="BE28" s="22"/>
      <c r="BF28" s="133"/>
      <c r="BG28" s="22"/>
      <c r="BH28" s="133"/>
      <c r="BI28" s="22"/>
      <c r="BJ28" s="58"/>
      <c r="BK28" s="161"/>
      <c r="BL28" s="161"/>
      <c r="BM28" s="161"/>
      <c r="BN28" s="161"/>
      <c r="BO28" s="161"/>
    </row>
    <row r="29" spans="1:67" s="19" customFormat="1" x14ac:dyDescent="0.2">
      <c r="A29" s="22"/>
      <c r="B29" s="160"/>
      <c r="C29" s="161"/>
      <c r="D29" s="161"/>
      <c r="E29" s="161"/>
      <c r="F29" s="162"/>
      <c r="G29" s="163"/>
      <c r="H29" s="164"/>
      <c r="I29" s="164"/>
      <c r="J29" s="165"/>
      <c r="K29" s="166"/>
      <c r="L29" s="161"/>
      <c r="M29" s="161"/>
      <c r="N29" s="161"/>
      <c r="O29" s="161"/>
      <c r="P29" s="161"/>
      <c r="Q29" s="161"/>
      <c r="R29" s="161"/>
      <c r="S29" s="161"/>
      <c r="T29" s="161"/>
      <c r="U29" s="161"/>
      <c r="V29" s="161"/>
      <c r="W29" s="161"/>
      <c r="X29" s="161"/>
      <c r="Y29" s="167"/>
      <c r="Z29" s="163"/>
      <c r="AA29" s="168"/>
      <c r="AB29" s="164"/>
      <c r="AC29" s="164"/>
      <c r="AD29" s="164"/>
      <c r="AE29" s="164"/>
      <c r="AF29" s="165"/>
      <c r="AG29" s="133"/>
      <c r="AH29" s="22"/>
      <c r="AI29" s="22"/>
      <c r="AJ29" s="161"/>
      <c r="AK29" s="161"/>
      <c r="AL29" s="161"/>
      <c r="AM29" s="161"/>
      <c r="AN29" s="161"/>
      <c r="AO29" s="161"/>
      <c r="AP29" s="161"/>
      <c r="AQ29" s="136"/>
      <c r="AR29" s="22"/>
      <c r="AS29" s="22"/>
      <c r="AT29" s="22"/>
      <c r="AU29" s="22"/>
      <c r="AV29" s="22"/>
      <c r="AW29" s="22"/>
      <c r="AX29" s="22"/>
      <c r="AY29" s="22"/>
      <c r="AZ29" s="22"/>
      <c r="BA29" s="22"/>
      <c r="BB29" s="22"/>
      <c r="BC29" s="22"/>
      <c r="BD29" s="22"/>
      <c r="BE29" s="22"/>
      <c r="BF29" s="133"/>
      <c r="BG29" s="22"/>
      <c r="BH29" s="133"/>
      <c r="BI29" s="22"/>
      <c r="BJ29" s="58"/>
      <c r="BK29" s="161"/>
      <c r="BL29" s="161"/>
      <c r="BM29" s="161"/>
      <c r="BN29" s="161"/>
      <c r="BO29" s="161"/>
    </row>
    <row r="30" spans="1:67" s="19" customFormat="1" x14ac:dyDescent="0.2">
      <c r="A30" s="22"/>
      <c r="B30" s="160"/>
      <c r="C30" s="161"/>
      <c r="D30" s="161"/>
      <c r="E30" s="161"/>
      <c r="F30" s="162"/>
      <c r="G30" s="163"/>
      <c r="H30" s="164"/>
      <c r="I30" s="164"/>
      <c r="J30" s="165"/>
      <c r="K30" s="166"/>
      <c r="L30" s="161"/>
      <c r="M30" s="161"/>
      <c r="N30" s="161"/>
      <c r="O30" s="161"/>
      <c r="P30" s="161"/>
      <c r="Q30" s="161"/>
      <c r="R30" s="161"/>
      <c r="S30" s="161"/>
      <c r="T30" s="161"/>
      <c r="U30" s="161"/>
      <c r="V30" s="161"/>
      <c r="W30" s="161"/>
      <c r="X30" s="161"/>
      <c r="Y30" s="167"/>
      <c r="Z30" s="163"/>
      <c r="AA30" s="168"/>
      <c r="AB30" s="164"/>
      <c r="AC30" s="164"/>
      <c r="AD30" s="164"/>
      <c r="AE30" s="164"/>
      <c r="AF30" s="165"/>
      <c r="AG30" s="133"/>
      <c r="AH30" s="22"/>
      <c r="AI30" s="22"/>
      <c r="AJ30" s="161"/>
      <c r="AK30" s="161"/>
      <c r="AL30" s="161"/>
      <c r="AM30" s="161"/>
      <c r="AN30" s="161"/>
      <c r="AO30" s="161"/>
      <c r="AP30" s="161"/>
      <c r="AQ30" s="136"/>
      <c r="AR30" s="22"/>
      <c r="AS30" s="22"/>
      <c r="AT30" s="22"/>
      <c r="AU30" s="22"/>
      <c r="AV30" s="22"/>
      <c r="AW30" s="22"/>
      <c r="AX30" s="22"/>
      <c r="AY30" s="22"/>
      <c r="AZ30" s="22"/>
      <c r="BA30" s="22"/>
      <c r="BB30" s="22"/>
      <c r="BC30" s="22"/>
      <c r="BD30" s="22"/>
      <c r="BE30" s="22"/>
      <c r="BF30" s="133"/>
      <c r="BG30" s="22"/>
      <c r="BH30" s="133"/>
      <c r="BI30" s="22"/>
      <c r="BJ30" s="58"/>
      <c r="BK30" s="161"/>
      <c r="BL30" s="161"/>
      <c r="BM30" s="161"/>
      <c r="BN30" s="161"/>
      <c r="BO30" s="161"/>
    </row>
    <row r="31" spans="1:67" s="19" customFormat="1" x14ac:dyDescent="0.2">
      <c r="A31" s="22"/>
      <c r="B31" s="160"/>
      <c r="C31" s="161"/>
      <c r="D31" s="161"/>
      <c r="E31" s="161"/>
      <c r="F31" s="162"/>
      <c r="G31" s="163"/>
      <c r="H31" s="164"/>
      <c r="I31" s="164"/>
      <c r="J31" s="165"/>
      <c r="K31" s="166"/>
      <c r="L31" s="161"/>
      <c r="M31" s="161"/>
      <c r="N31" s="161"/>
      <c r="O31" s="161"/>
      <c r="P31" s="161"/>
      <c r="Q31" s="161"/>
      <c r="R31" s="161"/>
      <c r="S31" s="161"/>
      <c r="T31" s="161"/>
      <c r="U31" s="161"/>
      <c r="V31" s="161"/>
      <c r="W31" s="161"/>
      <c r="X31" s="161"/>
      <c r="Y31" s="167"/>
      <c r="Z31" s="163"/>
      <c r="AA31" s="168"/>
      <c r="AB31" s="164"/>
      <c r="AC31" s="164"/>
      <c r="AD31" s="164"/>
      <c r="AE31" s="164"/>
      <c r="AF31" s="165"/>
      <c r="AG31" s="133"/>
      <c r="AH31" s="22"/>
      <c r="AI31" s="22"/>
      <c r="AJ31" s="161"/>
      <c r="AK31" s="161"/>
      <c r="AL31" s="161"/>
      <c r="AM31" s="161"/>
      <c r="AN31" s="161"/>
      <c r="AO31" s="161"/>
      <c r="AP31" s="161"/>
      <c r="AQ31" s="136"/>
      <c r="AR31" s="22"/>
      <c r="AS31" s="22"/>
      <c r="AT31" s="22"/>
      <c r="AU31" s="22"/>
      <c r="AV31" s="22"/>
      <c r="AW31" s="22"/>
      <c r="AX31" s="22"/>
      <c r="AY31" s="22"/>
      <c r="AZ31" s="22"/>
      <c r="BA31" s="22"/>
      <c r="BB31" s="22"/>
      <c r="BC31" s="22"/>
      <c r="BD31" s="22"/>
      <c r="BE31" s="22"/>
      <c r="BF31" s="133"/>
      <c r="BG31" s="22"/>
      <c r="BH31" s="133"/>
      <c r="BI31" s="22"/>
      <c r="BJ31" s="58"/>
      <c r="BK31" s="161"/>
      <c r="BL31" s="161"/>
      <c r="BM31" s="161"/>
      <c r="BN31" s="161"/>
      <c r="BO31" s="161"/>
    </row>
    <row r="32" spans="1:67" s="19" customFormat="1" x14ac:dyDescent="0.2">
      <c r="A32" s="22"/>
      <c r="B32" s="160"/>
      <c r="C32" s="161"/>
      <c r="D32" s="161"/>
      <c r="E32" s="161"/>
      <c r="F32" s="162"/>
      <c r="G32" s="163"/>
      <c r="H32" s="164"/>
      <c r="I32" s="164"/>
      <c r="J32" s="165"/>
      <c r="K32" s="166"/>
      <c r="L32" s="161"/>
      <c r="M32" s="161"/>
      <c r="N32" s="161"/>
      <c r="O32" s="161"/>
      <c r="P32" s="161"/>
      <c r="Q32" s="161"/>
      <c r="R32" s="161"/>
      <c r="S32" s="161"/>
      <c r="T32" s="161"/>
      <c r="U32" s="161"/>
      <c r="V32" s="161"/>
      <c r="W32" s="161"/>
      <c r="X32" s="161"/>
      <c r="Y32" s="167"/>
      <c r="Z32" s="163"/>
      <c r="AA32" s="168"/>
      <c r="AB32" s="164"/>
      <c r="AC32" s="164"/>
      <c r="AD32" s="164"/>
      <c r="AE32" s="164"/>
      <c r="AF32" s="165"/>
      <c r="AG32" s="133"/>
      <c r="AH32" s="22"/>
      <c r="AI32" s="22"/>
      <c r="AJ32" s="161"/>
      <c r="AK32" s="161"/>
      <c r="AL32" s="161"/>
      <c r="AM32" s="161"/>
      <c r="AN32" s="161"/>
      <c r="AO32" s="161"/>
      <c r="AP32" s="161"/>
      <c r="AQ32" s="136"/>
      <c r="AR32" s="22"/>
      <c r="AS32" s="22"/>
      <c r="AT32" s="22"/>
      <c r="AU32" s="22"/>
      <c r="AV32" s="22"/>
      <c r="AW32" s="22"/>
      <c r="AX32" s="22"/>
      <c r="AY32" s="22"/>
      <c r="AZ32" s="22"/>
      <c r="BA32" s="22"/>
      <c r="BB32" s="22"/>
      <c r="BC32" s="22"/>
      <c r="BD32" s="22"/>
      <c r="BE32" s="22"/>
      <c r="BF32" s="133"/>
      <c r="BG32" s="22"/>
      <c r="BH32" s="133"/>
      <c r="BI32" s="22"/>
      <c r="BJ32" s="58"/>
      <c r="BK32" s="161"/>
      <c r="BL32" s="161"/>
      <c r="BM32" s="161"/>
      <c r="BN32" s="161"/>
      <c r="BO32" s="161"/>
    </row>
    <row r="33" spans="1:67" s="19" customFormat="1" x14ac:dyDescent="0.2">
      <c r="A33" s="22"/>
      <c r="B33" s="160"/>
      <c r="C33" s="161"/>
      <c r="D33" s="161"/>
      <c r="E33" s="161"/>
      <c r="F33" s="162"/>
      <c r="G33" s="163"/>
      <c r="H33" s="164"/>
      <c r="I33" s="164"/>
      <c r="J33" s="165"/>
      <c r="K33" s="166"/>
      <c r="L33" s="161"/>
      <c r="M33" s="161"/>
      <c r="N33" s="161"/>
      <c r="O33" s="161"/>
      <c r="P33" s="161"/>
      <c r="Q33" s="161"/>
      <c r="R33" s="161"/>
      <c r="S33" s="161"/>
      <c r="T33" s="161"/>
      <c r="U33" s="161"/>
      <c r="V33" s="161"/>
      <c r="W33" s="161"/>
      <c r="X33" s="161"/>
      <c r="Y33" s="167"/>
      <c r="Z33" s="163"/>
      <c r="AA33" s="168"/>
      <c r="AB33" s="164"/>
      <c r="AC33" s="164"/>
      <c r="AD33" s="164"/>
      <c r="AE33" s="164"/>
      <c r="AF33" s="165"/>
      <c r="AG33" s="133"/>
      <c r="AH33" s="22"/>
      <c r="AI33" s="22"/>
      <c r="AJ33" s="161"/>
      <c r="AK33" s="161"/>
      <c r="AL33" s="161"/>
      <c r="AM33" s="161"/>
      <c r="AN33" s="161"/>
      <c r="AO33" s="161"/>
      <c r="AP33" s="161"/>
      <c r="AQ33" s="136"/>
      <c r="AR33" s="22"/>
      <c r="AS33" s="22"/>
      <c r="AT33" s="22"/>
      <c r="AU33" s="22"/>
      <c r="AV33" s="22"/>
      <c r="AW33" s="22"/>
      <c r="AX33" s="22"/>
      <c r="AY33" s="22"/>
      <c r="AZ33" s="22"/>
      <c r="BA33" s="22"/>
      <c r="BB33" s="22"/>
      <c r="BC33" s="22"/>
      <c r="BD33" s="22"/>
      <c r="BE33" s="22"/>
      <c r="BF33" s="133"/>
      <c r="BG33" s="22"/>
      <c r="BH33" s="133"/>
      <c r="BI33" s="22"/>
      <c r="BJ33" s="58"/>
      <c r="BK33" s="161"/>
      <c r="BL33" s="161"/>
      <c r="BM33" s="161"/>
      <c r="BN33" s="161"/>
      <c r="BO33" s="161"/>
    </row>
    <row r="34" spans="1:67" s="19" customFormat="1" x14ac:dyDescent="0.2">
      <c r="A34" s="22"/>
      <c r="B34" s="160"/>
      <c r="C34" s="161"/>
      <c r="D34" s="161"/>
      <c r="E34" s="161"/>
      <c r="F34" s="162"/>
      <c r="G34" s="163"/>
      <c r="H34" s="164"/>
      <c r="I34" s="164"/>
      <c r="J34" s="165"/>
      <c r="K34" s="166"/>
      <c r="L34" s="161"/>
      <c r="M34" s="161"/>
      <c r="N34" s="161"/>
      <c r="O34" s="161"/>
      <c r="P34" s="161"/>
      <c r="Q34" s="161"/>
      <c r="R34" s="161"/>
      <c r="S34" s="161"/>
      <c r="T34" s="161"/>
      <c r="U34" s="161"/>
      <c r="V34" s="161"/>
      <c r="W34" s="161"/>
      <c r="X34" s="161"/>
      <c r="Y34" s="167"/>
      <c r="Z34" s="163"/>
      <c r="AA34" s="168"/>
      <c r="AB34" s="164"/>
      <c r="AC34" s="164"/>
      <c r="AD34" s="164"/>
      <c r="AE34" s="164"/>
      <c r="AF34" s="165"/>
      <c r="AG34" s="133"/>
      <c r="AH34" s="22"/>
      <c r="AI34" s="22"/>
      <c r="AJ34" s="161"/>
      <c r="AK34" s="161"/>
      <c r="AL34" s="161"/>
      <c r="AM34" s="161"/>
      <c r="AN34" s="161"/>
      <c r="AO34" s="161"/>
      <c r="AP34" s="161"/>
      <c r="AQ34" s="136"/>
      <c r="AR34" s="22"/>
      <c r="AS34" s="22"/>
      <c r="AT34" s="22"/>
      <c r="AU34" s="22"/>
      <c r="AV34" s="22"/>
      <c r="AW34" s="22"/>
      <c r="AX34" s="22"/>
      <c r="AY34" s="22"/>
      <c r="AZ34" s="22"/>
      <c r="BA34" s="22"/>
      <c r="BB34" s="22"/>
      <c r="BC34" s="22"/>
      <c r="BD34" s="22"/>
      <c r="BE34" s="22"/>
      <c r="BF34" s="133"/>
      <c r="BG34" s="22"/>
      <c r="BH34" s="133"/>
      <c r="BI34" s="22"/>
      <c r="BJ34" s="58"/>
      <c r="BK34" s="161"/>
      <c r="BL34" s="161"/>
      <c r="BM34" s="161"/>
      <c r="BN34" s="161"/>
      <c r="BO34" s="161"/>
    </row>
    <row r="35" spans="1:67" s="19" customFormat="1" x14ac:dyDescent="0.2">
      <c r="A35" s="22"/>
      <c r="B35" s="160"/>
      <c r="C35" s="161"/>
      <c r="D35" s="161"/>
      <c r="E35" s="161"/>
      <c r="F35" s="162"/>
      <c r="G35" s="163"/>
      <c r="H35" s="164"/>
      <c r="I35" s="164"/>
      <c r="J35" s="165"/>
      <c r="K35" s="166"/>
      <c r="L35" s="161"/>
      <c r="M35" s="161"/>
      <c r="N35" s="161"/>
      <c r="O35" s="161"/>
      <c r="P35" s="161"/>
      <c r="Q35" s="161"/>
      <c r="R35" s="161"/>
      <c r="S35" s="161"/>
      <c r="T35" s="161"/>
      <c r="U35" s="161"/>
      <c r="V35" s="161"/>
      <c r="W35" s="161"/>
      <c r="X35" s="161"/>
      <c r="Y35" s="167"/>
      <c r="Z35" s="163"/>
      <c r="AA35" s="168"/>
      <c r="AB35" s="164"/>
      <c r="AC35" s="164"/>
      <c r="AD35" s="164"/>
      <c r="AE35" s="164"/>
      <c r="AF35" s="165"/>
      <c r="AG35" s="133"/>
      <c r="AH35" s="22"/>
      <c r="AI35" s="22"/>
      <c r="AJ35" s="161"/>
      <c r="AK35" s="161"/>
      <c r="AL35" s="161"/>
      <c r="AM35" s="161"/>
      <c r="AN35" s="161"/>
      <c r="AO35" s="161"/>
      <c r="AP35" s="161"/>
      <c r="AQ35" s="136"/>
      <c r="AR35" s="22"/>
      <c r="AS35" s="22"/>
      <c r="AT35" s="22"/>
      <c r="AU35" s="22"/>
      <c r="AV35" s="22"/>
      <c r="AW35" s="22"/>
      <c r="AX35" s="22"/>
      <c r="AY35" s="22"/>
      <c r="AZ35" s="22"/>
      <c r="BA35" s="22"/>
      <c r="BB35" s="22"/>
      <c r="BC35" s="22"/>
      <c r="BD35" s="22"/>
      <c r="BE35" s="22"/>
      <c r="BF35" s="133"/>
      <c r="BG35" s="22"/>
      <c r="BH35" s="133"/>
      <c r="BI35" s="22"/>
      <c r="BJ35" s="58"/>
      <c r="BK35" s="161"/>
      <c r="BL35" s="161"/>
      <c r="BM35" s="161"/>
      <c r="BN35" s="161"/>
      <c r="BO35" s="161"/>
    </row>
    <row r="36" spans="1:67" s="19" customFormat="1" x14ac:dyDescent="0.2">
      <c r="A36" s="22"/>
      <c r="B36" s="160"/>
      <c r="C36" s="161"/>
      <c r="D36" s="161"/>
      <c r="E36" s="161"/>
      <c r="F36" s="162"/>
      <c r="G36" s="163"/>
      <c r="H36" s="164"/>
      <c r="I36" s="164"/>
      <c r="J36" s="165"/>
      <c r="K36" s="166"/>
      <c r="L36" s="161"/>
      <c r="M36" s="161"/>
      <c r="N36" s="161"/>
      <c r="O36" s="161"/>
      <c r="P36" s="161"/>
      <c r="Q36" s="161"/>
      <c r="R36" s="161"/>
      <c r="S36" s="161"/>
      <c r="T36" s="161"/>
      <c r="U36" s="161"/>
      <c r="V36" s="161"/>
      <c r="W36" s="161"/>
      <c r="X36" s="161"/>
      <c r="Y36" s="167"/>
      <c r="Z36" s="163"/>
      <c r="AA36" s="168"/>
      <c r="AB36" s="164"/>
      <c r="AC36" s="164"/>
      <c r="AD36" s="164"/>
      <c r="AE36" s="164"/>
      <c r="AF36" s="165"/>
      <c r="AG36" s="133"/>
      <c r="AH36" s="22"/>
      <c r="AI36" s="22"/>
      <c r="AJ36" s="161"/>
      <c r="AK36" s="161"/>
      <c r="AL36" s="161"/>
      <c r="AM36" s="161"/>
      <c r="AN36" s="161"/>
      <c r="AO36" s="161"/>
      <c r="AP36" s="161"/>
      <c r="AQ36" s="136"/>
      <c r="AR36" s="22"/>
      <c r="AS36" s="22"/>
      <c r="AT36" s="22"/>
      <c r="AU36" s="22"/>
      <c r="AV36" s="22"/>
      <c r="AW36" s="22"/>
      <c r="AX36" s="22"/>
      <c r="AY36" s="22"/>
      <c r="AZ36" s="22"/>
      <c r="BA36" s="22"/>
      <c r="BB36" s="22"/>
      <c r="BC36" s="22"/>
      <c r="BD36" s="22"/>
      <c r="BE36" s="22"/>
      <c r="BF36" s="133"/>
      <c r="BG36" s="22"/>
      <c r="BH36" s="133"/>
      <c r="BI36" s="22"/>
      <c r="BJ36" s="58"/>
      <c r="BK36" s="161"/>
      <c r="BL36" s="161"/>
      <c r="BM36" s="161"/>
      <c r="BN36" s="161"/>
      <c r="BO36" s="161"/>
    </row>
    <row r="37" spans="1:67" s="19" customFormat="1" x14ac:dyDescent="0.2">
      <c r="A37" s="22"/>
      <c r="B37" s="160"/>
      <c r="C37" s="161"/>
      <c r="D37" s="161"/>
      <c r="E37" s="161"/>
      <c r="F37" s="162"/>
      <c r="G37" s="163"/>
      <c r="H37" s="164"/>
      <c r="I37" s="164"/>
      <c r="J37" s="165"/>
      <c r="K37" s="166"/>
      <c r="L37" s="161"/>
      <c r="M37" s="161"/>
      <c r="N37" s="161"/>
      <c r="O37" s="161"/>
      <c r="P37" s="161"/>
      <c r="Q37" s="161"/>
      <c r="R37" s="161"/>
      <c r="S37" s="161"/>
      <c r="T37" s="161"/>
      <c r="U37" s="161"/>
      <c r="V37" s="161"/>
      <c r="W37" s="161"/>
      <c r="X37" s="161"/>
      <c r="Y37" s="167"/>
      <c r="Z37" s="163"/>
      <c r="AA37" s="168"/>
      <c r="AB37" s="164"/>
      <c r="AC37" s="164"/>
      <c r="AD37" s="164"/>
      <c r="AE37" s="164"/>
      <c r="AF37" s="165"/>
      <c r="AG37" s="133"/>
      <c r="AH37" s="22"/>
      <c r="AI37" s="22"/>
      <c r="AJ37" s="161"/>
      <c r="AK37" s="161"/>
      <c r="AL37" s="161"/>
      <c r="AM37" s="161"/>
      <c r="AN37" s="161"/>
      <c r="AO37" s="161"/>
      <c r="AP37" s="161"/>
      <c r="AQ37" s="136"/>
      <c r="AR37" s="22"/>
      <c r="AS37" s="22"/>
      <c r="AT37" s="22"/>
      <c r="AU37" s="22"/>
      <c r="AV37" s="22"/>
      <c r="AW37" s="22"/>
      <c r="AX37" s="22"/>
      <c r="AY37" s="22"/>
      <c r="AZ37" s="22"/>
      <c r="BA37" s="22"/>
      <c r="BB37" s="22"/>
      <c r="BC37" s="22"/>
      <c r="BD37" s="22"/>
      <c r="BE37" s="22"/>
      <c r="BF37" s="133"/>
      <c r="BG37" s="22"/>
      <c r="BH37" s="133"/>
      <c r="BI37" s="22"/>
      <c r="BJ37" s="58"/>
      <c r="BK37" s="161"/>
      <c r="BL37" s="161"/>
      <c r="BM37" s="161"/>
      <c r="BN37" s="161"/>
      <c r="BO37" s="161"/>
    </row>
    <row r="38" spans="1:67" s="19" customFormat="1" x14ac:dyDescent="0.2">
      <c r="A38" s="22"/>
      <c r="B38" s="160"/>
      <c r="C38" s="161"/>
      <c r="D38" s="161"/>
      <c r="E38" s="161"/>
      <c r="F38" s="162"/>
      <c r="G38" s="163"/>
      <c r="H38" s="164"/>
      <c r="I38" s="164"/>
      <c r="J38" s="165"/>
      <c r="K38" s="166"/>
      <c r="L38" s="161"/>
      <c r="M38" s="161"/>
      <c r="N38" s="161"/>
      <c r="O38" s="161"/>
      <c r="P38" s="161"/>
      <c r="Q38" s="161"/>
      <c r="R38" s="161"/>
      <c r="S38" s="161"/>
      <c r="T38" s="161"/>
      <c r="U38" s="161"/>
      <c r="V38" s="161"/>
      <c r="W38" s="161"/>
      <c r="X38" s="161"/>
      <c r="Y38" s="167"/>
      <c r="Z38" s="163"/>
      <c r="AA38" s="168"/>
      <c r="AB38" s="164"/>
      <c r="AC38" s="164"/>
      <c r="AD38" s="164"/>
      <c r="AE38" s="164"/>
      <c r="AF38" s="165"/>
      <c r="AG38" s="133"/>
      <c r="AH38" s="22"/>
      <c r="AI38" s="22"/>
      <c r="AJ38" s="161"/>
      <c r="AK38" s="161"/>
      <c r="AL38" s="161"/>
      <c r="AM38" s="161"/>
      <c r="AN38" s="161"/>
      <c r="AO38" s="161"/>
      <c r="AP38" s="161"/>
      <c r="AQ38" s="136"/>
      <c r="AR38" s="22"/>
      <c r="AS38" s="22"/>
      <c r="AT38" s="22"/>
      <c r="AU38" s="22"/>
      <c r="AV38" s="22"/>
      <c r="AW38" s="22"/>
      <c r="AX38" s="22"/>
      <c r="AY38" s="22"/>
      <c r="AZ38" s="22"/>
      <c r="BA38" s="22"/>
      <c r="BB38" s="22"/>
      <c r="BC38" s="22"/>
      <c r="BD38" s="22"/>
      <c r="BE38" s="22"/>
      <c r="BF38" s="133"/>
      <c r="BG38" s="22"/>
      <c r="BH38" s="133"/>
      <c r="BI38" s="22"/>
      <c r="BJ38" s="58"/>
      <c r="BK38" s="161"/>
      <c r="BL38" s="161"/>
      <c r="BM38" s="161"/>
      <c r="BN38" s="161"/>
      <c r="BO38" s="161"/>
    </row>
    <row r="39" spans="1:67" s="19" customFormat="1" x14ac:dyDescent="0.2">
      <c r="A39" s="22"/>
      <c r="B39" s="160"/>
      <c r="C39" s="161"/>
      <c r="D39" s="161"/>
      <c r="E39" s="161"/>
      <c r="F39" s="162"/>
      <c r="G39" s="163"/>
      <c r="H39" s="164"/>
      <c r="I39" s="164"/>
      <c r="J39" s="165"/>
      <c r="K39" s="166"/>
      <c r="L39" s="161"/>
      <c r="M39" s="161"/>
      <c r="N39" s="161"/>
      <c r="O39" s="161"/>
      <c r="P39" s="161"/>
      <c r="Q39" s="161"/>
      <c r="R39" s="161"/>
      <c r="S39" s="161"/>
      <c r="T39" s="161"/>
      <c r="U39" s="161"/>
      <c r="V39" s="161"/>
      <c r="W39" s="161"/>
      <c r="X39" s="161"/>
      <c r="Y39" s="167"/>
      <c r="Z39" s="163"/>
      <c r="AA39" s="168"/>
      <c r="AB39" s="164"/>
      <c r="AC39" s="164"/>
      <c r="AD39" s="164"/>
      <c r="AE39" s="164"/>
      <c r="AF39" s="165"/>
      <c r="AG39" s="133"/>
      <c r="AH39" s="22"/>
      <c r="AI39" s="22"/>
      <c r="AJ39" s="161"/>
      <c r="AK39" s="161"/>
      <c r="AL39" s="161"/>
      <c r="AM39" s="161"/>
      <c r="AN39" s="161"/>
      <c r="AO39" s="161"/>
      <c r="AP39" s="161"/>
      <c r="AQ39" s="136"/>
      <c r="AR39" s="22"/>
      <c r="AS39" s="22"/>
      <c r="AT39" s="22"/>
      <c r="AU39" s="22"/>
      <c r="AV39" s="22"/>
      <c r="AW39" s="22"/>
      <c r="AX39" s="22"/>
      <c r="AY39" s="22"/>
      <c r="AZ39" s="22"/>
      <c r="BA39" s="22"/>
      <c r="BB39" s="22"/>
      <c r="BC39" s="22"/>
      <c r="BD39" s="22"/>
      <c r="BE39" s="22"/>
      <c r="BF39" s="133"/>
      <c r="BG39" s="22"/>
      <c r="BH39" s="133"/>
      <c r="BI39" s="22"/>
      <c r="BJ39" s="58"/>
      <c r="BK39" s="161"/>
      <c r="BL39" s="161"/>
      <c r="BM39" s="161"/>
      <c r="BN39" s="161"/>
      <c r="BO39" s="161"/>
    </row>
    <row r="40" spans="1:67" s="19" customFormat="1" x14ac:dyDescent="0.2">
      <c r="A40" s="22"/>
      <c r="B40" s="160"/>
      <c r="C40" s="161"/>
      <c r="D40" s="161"/>
      <c r="E40" s="161"/>
      <c r="F40" s="162"/>
      <c r="G40" s="163"/>
      <c r="H40" s="164"/>
      <c r="I40" s="164"/>
      <c r="J40" s="165"/>
      <c r="K40" s="166"/>
      <c r="L40" s="161"/>
      <c r="M40" s="161"/>
      <c r="N40" s="161"/>
      <c r="O40" s="161"/>
      <c r="P40" s="161"/>
      <c r="Q40" s="161"/>
      <c r="R40" s="161"/>
      <c r="S40" s="161"/>
      <c r="T40" s="161"/>
      <c r="U40" s="161"/>
      <c r="V40" s="161"/>
      <c r="W40" s="161"/>
      <c r="X40" s="161"/>
      <c r="Y40" s="167"/>
      <c r="Z40" s="163"/>
      <c r="AA40" s="168"/>
      <c r="AB40" s="164"/>
      <c r="AC40" s="164"/>
      <c r="AD40" s="164"/>
      <c r="AE40" s="164"/>
      <c r="AF40" s="165"/>
      <c r="AG40" s="133"/>
      <c r="AH40" s="22"/>
      <c r="AI40" s="22"/>
      <c r="AJ40" s="161"/>
      <c r="AK40" s="161"/>
      <c r="AL40" s="161"/>
      <c r="AM40" s="161"/>
      <c r="AN40" s="161"/>
      <c r="AO40" s="161"/>
      <c r="AP40" s="161"/>
      <c r="AQ40" s="136"/>
      <c r="AR40" s="22"/>
      <c r="AS40" s="22"/>
      <c r="AT40" s="22"/>
      <c r="AU40" s="22"/>
      <c r="AV40" s="22"/>
      <c r="AW40" s="22"/>
      <c r="AX40" s="22"/>
      <c r="AY40" s="22"/>
      <c r="AZ40" s="22"/>
      <c r="BA40" s="22"/>
      <c r="BB40" s="22"/>
      <c r="BC40" s="22"/>
      <c r="BD40" s="22"/>
      <c r="BE40" s="22"/>
      <c r="BF40" s="133"/>
      <c r="BG40" s="22"/>
      <c r="BH40" s="133"/>
      <c r="BI40" s="22"/>
      <c r="BJ40" s="58"/>
      <c r="BK40" s="161"/>
      <c r="BL40" s="161"/>
      <c r="BM40" s="161"/>
      <c r="BN40" s="161"/>
      <c r="BO40" s="161"/>
    </row>
    <row r="42" spans="1:67" x14ac:dyDescent="0.2">
      <c r="J42" s="169"/>
    </row>
    <row r="43" spans="1:67" x14ac:dyDescent="0.2">
      <c r="J43" s="169"/>
    </row>
    <row r="54" spans="1:67" s="19" customFormat="1" x14ac:dyDescent="0.2">
      <c r="A54" s="22"/>
      <c r="B54" s="160"/>
      <c r="C54" s="161"/>
      <c r="D54" s="161"/>
      <c r="E54" s="161"/>
      <c r="F54" s="162"/>
      <c r="G54" s="163"/>
      <c r="H54" s="164"/>
      <c r="I54" s="164"/>
      <c r="J54" s="165"/>
      <c r="K54" s="166"/>
      <c r="L54" s="161"/>
      <c r="M54" s="161"/>
      <c r="N54" s="161"/>
      <c r="O54" s="161"/>
      <c r="P54" s="161"/>
      <c r="Q54" s="161"/>
      <c r="R54" s="161"/>
      <c r="S54" s="161"/>
      <c r="T54" s="161"/>
      <c r="U54" s="161"/>
      <c r="V54" s="161"/>
      <c r="W54" s="161"/>
      <c r="X54" s="161"/>
      <c r="Y54" s="167"/>
      <c r="Z54" s="163"/>
      <c r="AA54" s="168"/>
      <c r="AB54" s="164"/>
      <c r="AC54" s="164"/>
      <c r="AD54" s="164"/>
      <c r="AE54" s="164"/>
      <c r="AF54" s="165"/>
      <c r="AG54" s="133"/>
      <c r="AH54" s="22"/>
      <c r="AI54" s="22"/>
      <c r="AJ54" s="161"/>
      <c r="AK54" s="161"/>
      <c r="AL54" s="161"/>
      <c r="AM54" s="161"/>
      <c r="AN54" s="161"/>
      <c r="AO54" s="161"/>
      <c r="AP54" s="161"/>
      <c r="AQ54" s="136"/>
      <c r="AR54" s="22"/>
      <c r="AS54" s="22"/>
      <c r="AT54" s="22"/>
      <c r="AU54" s="22"/>
      <c r="AV54" s="22"/>
      <c r="AW54" s="22"/>
      <c r="AX54" s="22"/>
      <c r="AY54" s="22"/>
      <c r="AZ54" s="22"/>
      <c r="BA54" s="22"/>
      <c r="BB54" s="22"/>
      <c r="BC54" s="22"/>
      <c r="BD54" s="22"/>
      <c r="BE54" s="22"/>
      <c r="BF54" s="133"/>
      <c r="BG54" s="22"/>
      <c r="BH54" s="133"/>
      <c r="BI54" s="22"/>
      <c r="BJ54" s="58"/>
      <c r="BK54" s="161"/>
      <c r="BL54" s="161"/>
      <c r="BM54" s="161"/>
      <c r="BN54" s="161"/>
      <c r="BO54" s="161"/>
    </row>
  </sheetData>
  <dataValidations count="9">
    <dataValidation type="whole" allowBlank="1" showInputMessage="1" showErrorMessage="1" error="Enter either 1 or 2 or leave blank" prompt="Enter 1 or 2 or leave blank" sqref="A4:A1048576">
      <formula1>1</formula1>
      <formula2>2</formula2>
    </dataValidation>
    <dataValidation type="whole" allowBlank="1" showInputMessage="1" showErrorMessage="1" prompt="Enter a number between 1 thru 6 or leave blank" sqref="AH4:AI1048576">
      <formula1>1</formula1>
      <formula2>6</formula2>
    </dataValidation>
    <dataValidation type="whole" allowBlank="1" showInputMessage="1" showErrorMessage="1" error="Enter a number between 1-5 or leave blank" prompt="Enter a number between 1 thru 5 or leave blank" sqref="BD4:BD1048576">
      <formula1>1</formula1>
      <formula2>5</formula2>
    </dataValidation>
    <dataValidation type="whole" allowBlank="1" showInputMessage="1" showErrorMessage="1" prompt="Enter a number between 1 thru 4 or leave blank" sqref="BC4:BC1048576 AR4:AT1048576">
      <formula1>1</formula1>
      <formula2>4</formula2>
    </dataValidation>
    <dataValidation type="whole" allowBlank="1" showInputMessage="1" showErrorMessage="1" prompt="Enter a number between 1 thru 8 or leave blank" sqref="BE4:BE1048576">
      <formula1>1</formula1>
      <formula2>8</formula2>
    </dataValidation>
    <dataValidation type="whole" allowBlank="1" showInputMessage="1" showErrorMessage="1" prompt="Enter a number between 1 thru 5 or leave blank" sqref="BI4:BI1048576 AU4:BB1048576">
      <formula1>1</formula1>
      <formula2>5</formula2>
    </dataValidation>
    <dataValidation type="whole" allowBlank="1" showInputMessage="1" showErrorMessage="1" prompt="Enter a number between 1 thru 3 or leave blank" sqref="BJ4:BJ1048576 BG4:BG1048576">
      <formula1>1</formula1>
      <formula2>3</formula2>
    </dataValidation>
    <dataValidation type="whole" allowBlank="1" showInputMessage="1" showErrorMessage="1" prompt="Enter 1 or leave blank_x000a_" sqref="B4:AF1048576">
      <formula1>1</formula1>
      <formula2>1</formula2>
    </dataValidation>
    <dataValidation type="whole" allowBlank="1" showInputMessage="1" showErrorMessage="1" prompt="Enter 1 or leave blank" sqref="AJ4:AP1048576 BK4:BO1048576">
      <formula1>1</formula1>
      <formula2>1</formula2>
    </dataValidation>
  </dataValidation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P626"/>
  <sheetViews>
    <sheetView workbookViewId="0">
      <pane ySplit="2" topLeftCell="A3" activePane="bottomLeft" state="frozen"/>
      <selection pane="bottomLeft" activeCell="A3" sqref="A3"/>
    </sheetView>
  </sheetViews>
  <sheetFormatPr defaultRowHeight="12.75" x14ac:dyDescent="0.2"/>
  <cols>
    <col min="1" max="1" width="60.42578125" style="96" bestFit="1" customWidth="1"/>
    <col min="2" max="2" width="12" style="96" customWidth="1"/>
    <col min="3" max="3" width="31.7109375" style="96" bestFit="1" customWidth="1"/>
    <col min="4" max="16384" width="9.140625" style="96"/>
  </cols>
  <sheetData>
    <row r="1" spans="1:172" s="74" customFormat="1" x14ac:dyDescent="0.2">
      <c r="A1" s="125" t="s">
        <v>122</v>
      </c>
      <c r="F1" s="75"/>
      <c r="J1" s="75"/>
      <c r="N1" s="75"/>
      <c r="R1" s="76"/>
      <c r="S1" s="77" t="s">
        <v>106</v>
      </c>
      <c r="V1" s="78"/>
      <c r="Y1" s="79"/>
      <c r="Z1" s="75"/>
      <c r="AA1" s="77" t="s">
        <v>107</v>
      </c>
      <c r="AD1" s="78"/>
      <c r="AG1" s="80"/>
      <c r="AH1" s="80"/>
      <c r="AI1" s="80"/>
      <c r="AL1" s="78"/>
      <c r="AP1" s="78"/>
      <c r="AQ1" s="77"/>
      <c r="AR1" s="75"/>
      <c r="AS1" s="75"/>
      <c r="AT1" s="78"/>
      <c r="AU1" s="81" t="s">
        <v>107</v>
      </c>
      <c r="AV1" s="78"/>
      <c r="AW1" s="78"/>
      <c r="AX1" s="78"/>
      <c r="AY1" s="78"/>
      <c r="BB1" s="78"/>
      <c r="BF1" s="78"/>
      <c r="BG1" s="77"/>
      <c r="BJ1" s="78"/>
      <c r="BK1" s="82"/>
      <c r="BN1" s="83"/>
      <c r="BO1" s="81" t="s">
        <v>107</v>
      </c>
      <c r="BR1" s="78"/>
      <c r="BV1" s="77"/>
      <c r="BZ1" s="78"/>
      <c r="CA1" s="82"/>
      <c r="CD1" s="78"/>
      <c r="CE1" s="84"/>
      <c r="CF1" s="85"/>
      <c r="CH1" s="83"/>
      <c r="CJ1" s="75"/>
      <c r="CK1" s="86" t="s">
        <v>108</v>
      </c>
      <c r="CL1" s="87"/>
      <c r="CM1" s="75"/>
      <c r="CN1" s="84"/>
      <c r="CO1" s="77" t="s">
        <v>109</v>
      </c>
      <c r="CP1" s="75"/>
      <c r="CQ1" s="75"/>
      <c r="CR1" s="78"/>
      <c r="CV1" s="78"/>
      <c r="CW1" s="75"/>
      <c r="CX1" s="75"/>
      <c r="CY1" s="88"/>
      <c r="CZ1" s="78"/>
      <c r="DD1" s="78"/>
      <c r="DH1" s="78"/>
      <c r="DL1" s="78"/>
      <c r="DP1" s="78"/>
      <c r="DQ1" s="89" t="s">
        <v>110</v>
      </c>
      <c r="DT1" s="78"/>
      <c r="DX1" s="78"/>
      <c r="DY1" s="90"/>
      <c r="EB1" s="83"/>
      <c r="ED1" s="75"/>
      <c r="EE1" s="91" t="s">
        <v>108</v>
      </c>
      <c r="EF1" s="92"/>
      <c r="EG1" s="90"/>
      <c r="EH1" s="75"/>
      <c r="EI1" s="75"/>
      <c r="EJ1" s="75"/>
      <c r="EK1" s="75"/>
      <c r="EL1" s="75"/>
      <c r="EM1" s="75"/>
      <c r="EN1" s="75"/>
      <c r="EO1" s="75"/>
      <c r="EP1" s="75"/>
      <c r="EQ1" s="75"/>
      <c r="ER1" s="75"/>
      <c r="ES1" s="75"/>
      <c r="ET1" s="75"/>
      <c r="EU1" s="75"/>
      <c r="EV1" s="75"/>
      <c r="EW1" s="75"/>
      <c r="EX1" s="75"/>
      <c r="EY1" s="75"/>
      <c r="EZ1" s="75"/>
      <c r="FA1" s="75"/>
      <c r="FB1" s="75"/>
      <c r="FC1" s="75"/>
      <c r="FD1" s="75"/>
      <c r="FE1" s="75"/>
      <c r="FF1" s="75"/>
      <c r="FG1" s="75"/>
      <c r="FH1" s="75"/>
      <c r="FI1" s="75"/>
      <c r="FJ1" s="75"/>
      <c r="FK1" s="75"/>
      <c r="FL1" s="75"/>
      <c r="FM1" s="75"/>
      <c r="FN1" s="75"/>
      <c r="FO1" s="75"/>
      <c r="FP1" s="75"/>
    </row>
    <row r="2" spans="1:172" ht="51.75" thickBot="1" x14ac:dyDescent="0.25">
      <c r="A2" s="93" t="s">
        <v>125</v>
      </c>
      <c r="B2" s="94"/>
      <c r="C2" s="95" t="s">
        <v>111</v>
      </c>
    </row>
    <row r="3" spans="1:172" x14ac:dyDescent="0.2">
      <c r="A3" s="97" t="e">
        <f>AVERAGE('Data Collection'!AU4:BB4)</f>
        <v>#DIV/0!</v>
      </c>
      <c r="B3" s="98"/>
      <c r="C3" s="99"/>
    </row>
    <row r="4" spans="1:172" x14ac:dyDescent="0.2">
      <c r="A4" s="97" t="e">
        <f>AVERAGE('Data Collection'!AU5:BB5)</f>
        <v>#DIV/0!</v>
      </c>
      <c r="B4" s="98"/>
    </row>
    <row r="5" spans="1:172" x14ac:dyDescent="0.2">
      <c r="A5" s="97" t="e">
        <f>AVERAGE('Data Collection'!AU6:BB6)</f>
        <v>#DIV/0!</v>
      </c>
      <c r="B5" s="98"/>
    </row>
    <row r="6" spans="1:172" x14ac:dyDescent="0.2">
      <c r="A6" s="97" t="e">
        <f>AVERAGE('Data Collection'!AU7:BB7)</f>
        <v>#DIV/0!</v>
      </c>
      <c r="B6" s="98"/>
    </row>
    <row r="7" spans="1:172" x14ac:dyDescent="0.2">
      <c r="A7" s="97" t="e">
        <f>AVERAGE('Data Collection'!AU8:BB8)</f>
        <v>#DIV/0!</v>
      </c>
      <c r="B7" s="98"/>
    </row>
    <row r="8" spans="1:172" x14ac:dyDescent="0.2">
      <c r="A8" s="97" t="e">
        <f>AVERAGE('Data Collection'!AU9:BB9)</f>
        <v>#DIV/0!</v>
      </c>
      <c r="B8" s="98"/>
    </row>
    <row r="9" spans="1:172" x14ac:dyDescent="0.2">
      <c r="A9" s="97" t="e">
        <f>AVERAGE('Data Collection'!AU10:BB10)</f>
        <v>#DIV/0!</v>
      </c>
      <c r="B9" s="98"/>
    </row>
    <row r="10" spans="1:172" x14ac:dyDescent="0.2">
      <c r="A10" s="97" t="e">
        <f>AVERAGE('Data Collection'!AU11:BB11)</f>
        <v>#DIV/0!</v>
      </c>
      <c r="B10" s="98"/>
    </row>
    <row r="11" spans="1:172" x14ac:dyDescent="0.2">
      <c r="A11" s="97" t="e">
        <f>AVERAGE('Data Collection'!AU12:BB12)</f>
        <v>#DIV/0!</v>
      </c>
      <c r="B11" s="98"/>
    </row>
    <row r="12" spans="1:172" x14ac:dyDescent="0.2">
      <c r="A12" s="97" t="e">
        <f>AVERAGE('Data Collection'!AU13:BB13)</f>
        <v>#DIV/0!</v>
      </c>
      <c r="B12" s="98"/>
    </row>
    <row r="13" spans="1:172" x14ac:dyDescent="0.2">
      <c r="A13" s="97" t="e">
        <f>AVERAGE('Data Collection'!AU14:BB14)</f>
        <v>#DIV/0!</v>
      </c>
      <c r="B13" s="98"/>
    </row>
    <row r="14" spans="1:172" x14ac:dyDescent="0.2">
      <c r="A14" s="97" t="e">
        <f>AVERAGE('Data Collection'!AU15:BB15)</f>
        <v>#DIV/0!</v>
      </c>
      <c r="B14" s="98"/>
    </row>
    <row r="15" spans="1:172" x14ac:dyDescent="0.2">
      <c r="A15" s="97" t="e">
        <f>AVERAGE('Data Collection'!AU16:BB16)</f>
        <v>#DIV/0!</v>
      </c>
      <c r="B15" s="98"/>
    </row>
    <row r="16" spans="1:172" x14ac:dyDescent="0.2">
      <c r="A16" s="97" t="e">
        <f>AVERAGE('Data Collection'!AU17:BB17)</f>
        <v>#DIV/0!</v>
      </c>
      <c r="B16" s="98"/>
    </row>
    <row r="17" spans="1:2" x14ac:dyDescent="0.2">
      <c r="A17" s="97" t="e">
        <f>AVERAGE('Data Collection'!AU18:BB18)</f>
        <v>#DIV/0!</v>
      </c>
      <c r="B17" s="98"/>
    </row>
    <row r="18" spans="1:2" x14ac:dyDescent="0.2">
      <c r="A18" s="97" t="e">
        <f>AVERAGE('Data Collection'!AU19:BB19)</f>
        <v>#DIV/0!</v>
      </c>
      <c r="B18" s="98"/>
    </row>
    <row r="19" spans="1:2" x14ac:dyDescent="0.2">
      <c r="A19" s="97" t="e">
        <f>AVERAGE('Data Collection'!AU20:BB20)</f>
        <v>#DIV/0!</v>
      </c>
      <c r="B19" s="98"/>
    </row>
    <row r="20" spans="1:2" x14ac:dyDescent="0.2">
      <c r="A20" s="97" t="e">
        <f>AVERAGE('Data Collection'!AU21:BB21)</f>
        <v>#DIV/0!</v>
      </c>
      <c r="B20" s="98"/>
    </row>
    <row r="21" spans="1:2" x14ac:dyDescent="0.2">
      <c r="A21" s="97" t="e">
        <f>AVERAGE('Data Collection'!AU22:BB22)</f>
        <v>#DIV/0!</v>
      </c>
      <c r="B21" s="98"/>
    </row>
    <row r="22" spans="1:2" x14ac:dyDescent="0.2">
      <c r="A22" s="97" t="e">
        <f>AVERAGE('Data Collection'!AU23:BB23)</f>
        <v>#DIV/0!</v>
      </c>
      <c r="B22" s="98"/>
    </row>
    <row r="23" spans="1:2" x14ac:dyDescent="0.2">
      <c r="A23" s="97" t="e">
        <f>AVERAGE('Data Collection'!AU24:BB24)</f>
        <v>#DIV/0!</v>
      </c>
      <c r="B23" s="98"/>
    </row>
    <row r="24" spans="1:2" x14ac:dyDescent="0.2">
      <c r="A24" s="97" t="e">
        <f>AVERAGE('Data Collection'!AU25:BB25)</f>
        <v>#DIV/0!</v>
      </c>
      <c r="B24" s="98"/>
    </row>
    <row r="25" spans="1:2" x14ac:dyDescent="0.2">
      <c r="A25" s="97" t="e">
        <f>AVERAGE('Data Collection'!AU26:BB26)</f>
        <v>#DIV/0!</v>
      </c>
      <c r="B25" s="98"/>
    </row>
    <row r="26" spans="1:2" x14ac:dyDescent="0.2">
      <c r="A26" s="97" t="e">
        <f>AVERAGE('Data Collection'!AU27:BB27)</f>
        <v>#DIV/0!</v>
      </c>
      <c r="B26" s="98"/>
    </row>
    <row r="27" spans="1:2" x14ac:dyDescent="0.2">
      <c r="A27" s="97" t="e">
        <f>AVERAGE('Data Collection'!AU28:BB28)</f>
        <v>#DIV/0!</v>
      </c>
      <c r="B27" s="98"/>
    </row>
    <row r="28" spans="1:2" x14ac:dyDescent="0.2">
      <c r="A28" s="97" t="e">
        <f>AVERAGE('Data Collection'!AU29:BB29)</f>
        <v>#DIV/0!</v>
      </c>
      <c r="B28" s="98"/>
    </row>
    <row r="29" spans="1:2" x14ac:dyDescent="0.2">
      <c r="A29" s="97" t="e">
        <f>AVERAGE('Data Collection'!AU30:BB30)</f>
        <v>#DIV/0!</v>
      </c>
      <c r="B29" s="98"/>
    </row>
    <row r="30" spans="1:2" x14ac:dyDescent="0.2">
      <c r="A30" s="97" t="e">
        <f>AVERAGE('Data Collection'!AU31:BB31)</f>
        <v>#DIV/0!</v>
      </c>
      <c r="B30" s="98"/>
    </row>
    <row r="31" spans="1:2" x14ac:dyDescent="0.2">
      <c r="A31" s="97" t="e">
        <f>AVERAGE('Data Collection'!AU32:BB32)</f>
        <v>#DIV/0!</v>
      </c>
      <c r="B31" s="98"/>
    </row>
    <row r="32" spans="1:2" x14ac:dyDescent="0.2">
      <c r="A32" s="97" t="e">
        <f>AVERAGE('Data Collection'!AU33:BB33)</f>
        <v>#DIV/0!</v>
      </c>
      <c r="B32" s="98"/>
    </row>
    <row r="33" spans="1:2" x14ac:dyDescent="0.2">
      <c r="A33" s="97" t="e">
        <f>AVERAGE('Data Collection'!AU34:BB34)</f>
        <v>#DIV/0!</v>
      </c>
      <c r="B33" s="98"/>
    </row>
    <row r="34" spans="1:2" x14ac:dyDescent="0.2">
      <c r="A34" s="97" t="e">
        <f>AVERAGE('Data Collection'!AU35:BB35)</f>
        <v>#DIV/0!</v>
      </c>
      <c r="B34" s="98"/>
    </row>
    <row r="35" spans="1:2" x14ac:dyDescent="0.2">
      <c r="A35" s="97" t="e">
        <f>AVERAGE('Data Collection'!AU36:BB36)</f>
        <v>#DIV/0!</v>
      </c>
      <c r="B35" s="98"/>
    </row>
    <row r="36" spans="1:2" x14ac:dyDescent="0.2">
      <c r="A36" s="97" t="e">
        <f>AVERAGE('Data Collection'!AU37:BB37)</f>
        <v>#DIV/0!</v>
      </c>
      <c r="B36" s="98"/>
    </row>
    <row r="37" spans="1:2" x14ac:dyDescent="0.2">
      <c r="A37" s="97" t="e">
        <f>AVERAGE('Data Collection'!AU38:BB38)</f>
        <v>#DIV/0!</v>
      </c>
      <c r="B37" s="98"/>
    </row>
    <row r="38" spans="1:2" x14ac:dyDescent="0.2">
      <c r="A38" s="97" t="e">
        <f>AVERAGE('Data Collection'!AU39:BB39)</f>
        <v>#DIV/0!</v>
      </c>
      <c r="B38" s="98"/>
    </row>
    <row r="39" spans="1:2" x14ac:dyDescent="0.2">
      <c r="A39" s="97" t="e">
        <f>AVERAGE('Data Collection'!AU40:BB40)</f>
        <v>#DIV/0!</v>
      </c>
      <c r="B39" s="98"/>
    </row>
    <row r="40" spans="1:2" x14ac:dyDescent="0.2">
      <c r="A40" s="97" t="e">
        <f>AVERAGE('Data Collection'!AU41:BB41)</f>
        <v>#DIV/0!</v>
      </c>
      <c r="B40" s="98"/>
    </row>
    <row r="41" spans="1:2" x14ac:dyDescent="0.2">
      <c r="A41" s="97" t="e">
        <f>AVERAGE('Data Collection'!AU42:BB42)</f>
        <v>#DIV/0!</v>
      </c>
      <c r="B41" s="98"/>
    </row>
    <row r="42" spans="1:2" x14ac:dyDescent="0.2">
      <c r="A42" s="97" t="e">
        <f>AVERAGE('Data Collection'!AU43:BB43)</f>
        <v>#DIV/0!</v>
      </c>
      <c r="B42" s="98"/>
    </row>
    <row r="43" spans="1:2" x14ac:dyDescent="0.2">
      <c r="A43" s="97" t="e">
        <f>AVERAGE('Data Collection'!AU44:BB44)</f>
        <v>#DIV/0!</v>
      </c>
      <c r="B43" s="98"/>
    </row>
    <row r="44" spans="1:2" x14ac:dyDescent="0.2">
      <c r="A44" s="97" t="e">
        <f>AVERAGE('Data Collection'!AU45:BB45)</f>
        <v>#DIV/0!</v>
      </c>
      <c r="B44" s="98"/>
    </row>
    <row r="45" spans="1:2" x14ac:dyDescent="0.2">
      <c r="A45" s="97" t="e">
        <f>AVERAGE('Data Collection'!AU46:BB46)</f>
        <v>#DIV/0!</v>
      </c>
      <c r="B45" s="98"/>
    </row>
    <row r="46" spans="1:2" x14ac:dyDescent="0.2">
      <c r="A46" s="97" t="e">
        <f>AVERAGE('Data Collection'!AU47:BB47)</f>
        <v>#DIV/0!</v>
      </c>
      <c r="B46" s="98"/>
    </row>
    <row r="47" spans="1:2" x14ac:dyDescent="0.2">
      <c r="A47" s="97" t="e">
        <f>AVERAGE('Data Collection'!AU48:BB48)</f>
        <v>#DIV/0!</v>
      </c>
      <c r="B47" s="98"/>
    </row>
    <row r="48" spans="1:2" x14ac:dyDescent="0.2">
      <c r="A48" s="97" t="e">
        <f>AVERAGE('Data Collection'!AU49:BB49)</f>
        <v>#DIV/0!</v>
      </c>
      <c r="B48" s="98"/>
    </row>
    <row r="49" spans="1:2" x14ac:dyDescent="0.2">
      <c r="A49" s="97" t="e">
        <f>AVERAGE('Data Collection'!AU50:BB50)</f>
        <v>#DIV/0!</v>
      </c>
      <c r="B49" s="98"/>
    </row>
    <row r="50" spans="1:2" x14ac:dyDescent="0.2">
      <c r="A50" s="97" t="e">
        <f>AVERAGE('Data Collection'!AU51:BB51)</f>
        <v>#DIV/0!</v>
      </c>
      <c r="B50" s="98"/>
    </row>
    <row r="51" spans="1:2" x14ac:dyDescent="0.2">
      <c r="A51" s="97" t="e">
        <f>AVERAGE('Data Collection'!AU52:BB52)</f>
        <v>#DIV/0!</v>
      </c>
      <c r="B51" s="98"/>
    </row>
    <row r="52" spans="1:2" x14ac:dyDescent="0.2">
      <c r="A52" s="97" t="e">
        <f>AVERAGE('Data Collection'!AU53:BB53)</f>
        <v>#DIV/0!</v>
      </c>
      <c r="B52" s="98"/>
    </row>
    <row r="53" spans="1:2" x14ac:dyDescent="0.2">
      <c r="A53" s="97" t="e">
        <f>AVERAGE('Data Collection'!AU54:BB54)</f>
        <v>#DIV/0!</v>
      </c>
      <c r="B53" s="98"/>
    </row>
    <row r="54" spans="1:2" x14ac:dyDescent="0.2">
      <c r="A54" s="97" t="e">
        <f>AVERAGE('Data Collection'!AU55:BB55)</f>
        <v>#DIV/0!</v>
      </c>
      <c r="B54" s="98"/>
    </row>
    <row r="55" spans="1:2" x14ac:dyDescent="0.2">
      <c r="A55" s="97" t="e">
        <f>AVERAGE('Data Collection'!AU56:BB56)</f>
        <v>#DIV/0!</v>
      </c>
      <c r="B55" s="98"/>
    </row>
    <row r="56" spans="1:2" x14ac:dyDescent="0.2">
      <c r="A56" s="97" t="e">
        <f>AVERAGE('Data Collection'!AU57:BB57)</f>
        <v>#DIV/0!</v>
      </c>
      <c r="B56" s="98"/>
    </row>
    <row r="57" spans="1:2" x14ac:dyDescent="0.2">
      <c r="A57" s="97" t="e">
        <f>AVERAGE('Data Collection'!AU58:BB58)</f>
        <v>#DIV/0!</v>
      </c>
      <c r="B57" s="98"/>
    </row>
    <row r="58" spans="1:2" x14ac:dyDescent="0.2">
      <c r="A58" s="97" t="e">
        <f>AVERAGE('Data Collection'!AU59:BB59)</f>
        <v>#DIV/0!</v>
      </c>
      <c r="B58" s="98"/>
    </row>
    <row r="59" spans="1:2" x14ac:dyDescent="0.2">
      <c r="A59" s="97" t="e">
        <f>AVERAGE('Data Collection'!AU60:BB60)</f>
        <v>#DIV/0!</v>
      </c>
      <c r="B59" s="98"/>
    </row>
    <row r="60" spans="1:2" x14ac:dyDescent="0.2">
      <c r="A60" s="97" t="e">
        <f>AVERAGE('Data Collection'!AU61:BB61)</f>
        <v>#DIV/0!</v>
      </c>
      <c r="B60" s="98"/>
    </row>
    <row r="61" spans="1:2" x14ac:dyDescent="0.2">
      <c r="A61" s="97" t="e">
        <f>AVERAGE('Data Collection'!AU62:BB62)</f>
        <v>#DIV/0!</v>
      </c>
      <c r="B61" s="98"/>
    </row>
    <row r="62" spans="1:2" x14ac:dyDescent="0.2">
      <c r="A62" s="97" t="e">
        <f>AVERAGE('Data Collection'!AU63:BB63)</f>
        <v>#DIV/0!</v>
      </c>
      <c r="B62" s="98"/>
    </row>
    <row r="63" spans="1:2" x14ac:dyDescent="0.2">
      <c r="A63" s="97" t="e">
        <f>AVERAGE('Data Collection'!AU64:BB64)</f>
        <v>#DIV/0!</v>
      </c>
      <c r="B63" s="98"/>
    </row>
    <row r="64" spans="1:2" x14ac:dyDescent="0.2">
      <c r="A64" s="97" t="e">
        <f>AVERAGE('Data Collection'!AU65:BB65)</f>
        <v>#DIV/0!</v>
      </c>
      <c r="B64" s="98"/>
    </row>
    <row r="65" spans="1:2" x14ac:dyDescent="0.2">
      <c r="A65" s="97" t="e">
        <f>AVERAGE('Data Collection'!AU66:BB66)</f>
        <v>#DIV/0!</v>
      </c>
      <c r="B65" s="98"/>
    </row>
    <row r="66" spans="1:2" x14ac:dyDescent="0.2">
      <c r="A66" s="97" t="e">
        <f>AVERAGE('Data Collection'!AU67:BB67)</f>
        <v>#DIV/0!</v>
      </c>
      <c r="B66" s="98"/>
    </row>
    <row r="67" spans="1:2" x14ac:dyDescent="0.2">
      <c r="A67" s="97" t="e">
        <f>AVERAGE('Data Collection'!AU68:BB68)</f>
        <v>#DIV/0!</v>
      </c>
      <c r="B67" s="98"/>
    </row>
    <row r="68" spans="1:2" x14ac:dyDescent="0.2">
      <c r="A68" s="97" t="e">
        <f>AVERAGE('Data Collection'!AU69:BB69)</f>
        <v>#DIV/0!</v>
      </c>
      <c r="B68" s="98"/>
    </row>
    <row r="69" spans="1:2" x14ac:dyDescent="0.2">
      <c r="A69" s="97" t="e">
        <f>AVERAGE('Data Collection'!AU70:BB70)</f>
        <v>#DIV/0!</v>
      </c>
      <c r="B69" s="98"/>
    </row>
    <row r="70" spans="1:2" x14ac:dyDescent="0.2">
      <c r="A70" s="97" t="e">
        <f>AVERAGE('Data Collection'!AU71:BB71)</f>
        <v>#DIV/0!</v>
      </c>
      <c r="B70" s="98"/>
    </row>
    <row r="71" spans="1:2" x14ac:dyDescent="0.2">
      <c r="A71" s="97" t="e">
        <f>AVERAGE('Data Collection'!AU72:BB72)</f>
        <v>#DIV/0!</v>
      </c>
      <c r="B71" s="98"/>
    </row>
    <row r="72" spans="1:2" x14ac:dyDescent="0.2">
      <c r="A72" s="97" t="e">
        <f>AVERAGE('Data Collection'!AU73:BB73)</f>
        <v>#DIV/0!</v>
      </c>
      <c r="B72" s="98"/>
    </row>
    <row r="73" spans="1:2" x14ac:dyDescent="0.2">
      <c r="A73" s="97" t="e">
        <f>AVERAGE('Data Collection'!AU74:BB74)</f>
        <v>#DIV/0!</v>
      </c>
      <c r="B73" s="98"/>
    </row>
    <row r="74" spans="1:2" x14ac:dyDescent="0.2">
      <c r="A74" s="97" t="e">
        <f>AVERAGE('Data Collection'!AU75:BB75)</f>
        <v>#DIV/0!</v>
      </c>
      <c r="B74" s="98"/>
    </row>
    <row r="75" spans="1:2" x14ac:dyDescent="0.2">
      <c r="A75" s="97" t="e">
        <f>AVERAGE('Data Collection'!AU76:BB76)</f>
        <v>#DIV/0!</v>
      </c>
      <c r="B75" s="98"/>
    </row>
    <row r="76" spans="1:2" x14ac:dyDescent="0.2">
      <c r="A76" s="97" t="e">
        <f>AVERAGE('Data Collection'!AU77:BB77)</f>
        <v>#DIV/0!</v>
      </c>
      <c r="B76" s="98"/>
    </row>
    <row r="77" spans="1:2" x14ac:dyDescent="0.2">
      <c r="A77" s="97" t="e">
        <f>AVERAGE('Data Collection'!AU78:BB78)</f>
        <v>#DIV/0!</v>
      </c>
      <c r="B77" s="98"/>
    </row>
    <row r="78" spans="1:2" x14ac:dyDescent="0.2">
      <c r="A78" s="97" t="e">
        <f>AVERAGE('Data Collection'!AU79:BB79)</f>
        <v>#DIV/0!</v>
      </c>
      <c r="B78" s="98"/>
    </row>
    <row r="79" spans="1:2" x14ac:dyDescent="0.2">
      <c r="A79" s="97" t="e">
        <f>AVERAGE('Data Collection'!AU80:BB80)</f>
        <v>#DIV/0!</v>
      </c>
      <c r="B79" s="98"/>
    </row>
    <row r="80" spans="1:2" x14ac:dyDescent="0.2">
      <c r="A80" s="97" t="e">
        <f>AVERAGE('Data Collection'!AU81:BB81)</f>
        <v>#DIV/0!</v>
      </c>
      <c r="B80" s="98"/>
    </row>
    <row r="81" spans="1:2" x14ac:dyDescent="0.2">
      <c r="A81" s="97" t="e">
        <f>AVERAGE('Data Collection'!AU82:BB82)</f>
        <v>#DIV/0!</v>
      </c>
      <c r="B81" s="98"/>
    </row>
    <row r="82" spans="1:2" x14ac:dyDescent="0.2">
      <c r="A82" s="97" t="e">
        <f>AVERAGE('Data Collection'!AU83:BB83)</f>
        <v>#DIV/0!</v>
      </c>
      <c r="B82" s="98"/>
    </row>
    <row r="83" spans="1:2" x14ac:dyDescent="0.2">
      <c r="A83" s="97" t="e">
        <f>AVERAGE('Data Collection'!AU84:BB84)</f>
        <v>#DIV/0!</v>
      </c>
      <c r="B83" s="98"/>
    </row>
    <row r="84" spans="1:2" x14ac:dyDescent="0.2">
      <c r="A84" s="97" t="e">
        <f>AVERAGE('Data Collection'!AU85:BB85)</f>
        <v>#DIV/0!</v>
      </c>
      <c r="B84" s="98"/>
    </row>
    <row r="85" spans="1:2" x14ac:dyDescent="0.2">
      <c r="A85" s="97" t="e">
        <f>AVERAGE('Data Collection'!AU86:BB86)</f>
        <v>#DIV/0!</v>
      </c>
      <c r="B85" s="98"/>
    </row>
    <row r="86" spans="1:2" x14ac:dyDescent="0.2">
      <c r="A86" s="97" t="e">
        <f>AVERAGE('Data Collection'!AU87:BB87)</f>
        <v>#DIV/0!</v>
      </c>
      <c r="B86" s="98"/>
    </row>
    <row r="87" spans="1:2" x14ac:dyDescent="0.2">
      <c r="A87" s="97" t="e">
        <f>AVERAGE('Data Collection'!AU88:BB88)</f>
        <v>#DIV/0!</v>
      </c>
      <c r="B87" s="98"/>
    </row>
    <row r="88" spans="1:2" x14ac:dyDescent="0.2">
      <c r="A88" s="97" t="e">
        <f>AVERAGE('Data Collection'!AU89:BB89)</f>
        <v>#DIV/0!</v>
      </c>
      <c r="B88" s="98"/>
    </row>
    <row r="89" spans="1:2" x14ac:dyDescent="0.2">
      <c r="A89" s="97" t="e">
        <f>AVERAGE('Data Collection'!AU90:BB90)</f>
        <v>#DIV/0!</v>
      </c>
      <c r="B89" s="98"/>
    </row>
    <row r="90" spans="1:2" x14ac:dyDescent="0.2">
      <c r="A90" s="97" t="e">
        <f>AVERAGE('Data Collection'!AU91:BB91)</f>
        <v>#DIV/0!</v>
      </c>
      <c r="B90" s="98"/>
    </row>
    <row r="91" spans="1:2" x14ac:dyDescent="0.2">
      <c r="A91" s="97" t="e">
        <f>AVERAGE('Data Collection'!AU92:BB92)</f>
        <v>#DIV/0!</v>
      </c>
      <c r="B91" s="98"/>
    </row>
    <row r="92" spans="1:2" x14ac:dyDescent="0.2">
      <c r="A92" s="97" t="e">
        <f>AVERAGE('Data Collection'!AU93:BB93)</f>
        <v>#DIV/0!</v>
      </c>
      <c r="B92" s="98"/>
    </row>
    <row r="93" spans="1:2" x14ac:dyDescent="0.2">
      <c r="A93" s="97" t="e">
        <f>AVERAGE('Data Collection'!AU94:BB94)</f>
        <v>#DIV/0!</v>
      </c>
      <c r="B93" s="98"/>
    </row>
    <row r="94" spans="1:2" x14ac:dyDescent="0.2">
      <c r="A94" s="97" t="e">
        <f>AVERAGE('Data Collection'!AU95:BB95)</f>
        <v>#DIV/0!</v>
      </c>
      <c r="B94" s="98"/>
    </row>
    <row r="95" spans="1:2" x14ac:dyDescent="0.2">
      <c r="A95" s="97" t="e">
        <f>AVERAGE('Data Collection'!AU96:BB96)</f>
        <v>#DIV/0!</v>
      </c>
      <c r="B95" s="98"/>
    </row>
    <row r="96" spans="1:2" x14ac:dyDescent="0.2">
      <c r="A96" s="97" t="e">
        <f>AVERAGE('Data Collection'!AU97:BB97)</f>
        <v>#DIV/0!</v>
      </c>
      <c r="B96" s="98"/>
    </row>
    <row r="97" spans="1:2" x14ac:dyDescent="0.2">
      <c r="A97" s="97" t="e">
        <f>AVERAGE('Data Collection'!AU98:BB98)</f>
        <v>#DIV/0!</v>
      </c>
      <c r="B97" s="98"/>
    </row>
    <row r="98" spans="1:2" x14ac:dyDescent="0.2">
      <c r="A98" s="97" t="e">
        <f>AVERAGE('Data Collection'!AU99:BB99)</f>
        <v>#DIV/0!</v>
      </c>
      <c r="B98" s="98"/>
    </row>
    <row r="99" spans="1:2" x14ac:dyDescent="0.2">
      <c r="A99" s="97" t="e">
        <f>AVERAGE('Data Collection'!AU100:BB100)</f>
        <v>#DIV/0!</v>
      </c>
      <c r="B99" s="98"/>
    </row>
    <row r="100" spans="1:2" x14ac:dyDescent="0.2">
      <c r="A100" s="97" t="e">
        <f>AVERAGE('Data Collection'!AU101:BB101)</f>
        <v>#DIV/0!</v>
      </c>
      <c r="B100" s="98"/>
    </row>
    <row r="101" spans="1:2" x14ac:dyDescent="0.2">
      <c r="A101" s="97" t="e">
        <f>AVERAGE('Data Collection'!AU102:BB102)</f>
        <v>#DIV/0!</v>
      </c>
      <c r="B101" s="98"/>
    </row>
    <row r="102" spans="1:2" x14ac:dyDescent="0.2">
      <c r="A102" s="97" t="e">
        <f>AVERAGE('Data Collection'!AU103:BB103)</f>
        <v>#DIV/0!</v>
      </c>
      <c r="B102" s="98"/>
    </row>
    <row r="103" spans="1:2" x14ac:dyDescent="0.2">
      <c r="A103" s="97" t="e">
        <f>AVERAGE('Data Collection'!AU104:BB104)</f>
        <v>#DIV/0!</v>
      </c>
      <c r="B103" s="98"/>
    </row>
    <row r="104" spans="1:2" x14ac:dyDescent="0.2">
      <c r="A104" s="97" t="e">
        <f>AVERAGE('Data Collection'!AU105:BB105)</f>
        <v>#DIV/0!</v>
      </c>
      <c r="B104" s="98"/>
    </row>
    <row r="105" spans="1:2" x14ac:dyDescent="0.2">
      <c r="A105" s="97" t="e">
        <f>AVERAGE('Data Collection'!AU106:BB106)</f>
        <v>#DIV/0!</v>
      </c>
      <c r="B105" s="98"/>
    </row>
    <row r="106" spans="1:2" x14ac:dyDescent="0.2">
      <c r="A106" s="97" t="e">
        <f>AVERAGE('Data Collection'!AU107:BB107)</f>
        <v>#DIV/0!</v>
      </c>
      <c r="B106" s="98"/>
    </row>
    <row r="107" spans="1:2" x14ac:dyDescent="0.2">
      <c r="A107" s="97" t="e">
        <f>AVERAGE('Data Collection'!AU108:BB108)</f>
        <v>#DIV/0!</v>
      </c>
      <c r="B107" s="98"/>
    </row>
    <row r="108" spans="1:2" x14ac:dyDescent="0.2">
      <c r="A108" s="97" t="e">
        <f>AVERAGE('Data Collection'!AU109:BB109)</f>
        <v>#DIV/0!</v>
      </c>
      <c r="B108" s="98"/>
    </row>
    <row r="109" spans="1:2" x14ac:dyDescent="0.2">
      <c r="A109" s="97" t="e">
        <f>AVERAGE('Data Collection'!AU110:BB110)</f>
        <v>#DIV/0!</v>
      </c>
      <c r="B109" s="98"/>
    </row>
    <row r="110" spans="1:2" x14ac:dyDescent="0.2">
      <c r="A110" s="97" t="e">
        <f>AVERAGE('Data Collection'!AU111:BB111)</f>
        <v>#DIV/0!</v>
      </c>
      <c r="B110" s="98"/>
    </row>
    <row r="111" spans="1:2" x14ac:dyDescent="0.2">
      <c r="A111" s="97" t="e">
        <f>AVERAGE('Data Collection'!AU112:BB112)</f>
        <v>#DIV/0!</v>
      </c>
      <c r="B111" s="98"/>
    </row>
    <row r="112" spans="1:2" x14ac:dyDescent="0.2">
      <c r="A112" s="97" t="e">
        <f>AVERAGE('Data Collection'!AU113:BB113)</f>
        <v>#DIV/0!</v>
      </c>
      <c r="B112" s="98"/>
    </row>
    <row r="113" spans="1:2" x14ac:dyDescent="0.2">
      <c r="A113" s="97" t="e">
        <f>AVERAGE('Data Collection'!AU114:BB114)</f>
        <v>#DIV/0!</v>
      </c>
      <c r="B113" s="98"/>
    </row>
    <row r="114" spans="1:2" x14ac:dyDescent="0.2">
      <c r="A114" s="97" t="e">
        <f>AVERAGE('Data Collection'!AU115:BB115)</f>
        <v>#DIV/0!</v>
      </c>
      <c r="B114" s="98"/>
    </row>
    <row r="115" spans="1:2" x14ac:dyDescent="0.2">
      <c r="A115" s="97" t="e">
        <f>AVERAGE('Data Collection'!AU116:BB116)</f>
        <v>#DIV/0!</v>
      </c>
      <c r="B115" s="98"/>
    </row>
    <row r="116" spans="1:2" x14ac:dyDescent="0.2">
      <c r="A116" s="97" t="e">
        <f>AVERAGE('Data Collection'!AU117:BB117)</f>
        <v>#DIV/0!</v>
      </c>
      <c r="B116" s="98"/>
    </row>
    <row r="117" spans="1:2" x14ac:dyDescent="0.2">
      <c r="A117" s="97" t="e">
        <f>AVERAGE('Data Collection'!AU118:BB118)</f>
        <v>#DIV/0!</v>
      </c>
      <c r="B117" s="98"/>
    </row>
    <row r="118" spans="1:2" x14ac:dyDescent="0.2">
      <c r="A118" s="97" t="e">
        <f>AVERAGE('Data Collection'!AU119:BB119)</f>
        <v>#DIV/0!</v>
      </c>
      <c r="B118" s="98"/>
    </row>
    <row r="119" spans="1:2" x14ac:dyDescent="0.2">
      <c r="A119" s="97" t="e">
        <f>AVERAGE('Data Collection'!AU120:BB120)</f>
        <v>#DIV/0!</v>
      </c>
      <c r="B119" s="98"/>
    </row>
    <row r="120" spans="1:2" x14ac:dyDescent="0.2">
      <c r="A120" s="97" t="e">
        <f>AVERAGE('Data Collection'!AU121:BB121)</f>
        <v>#DIV/0!</v>
      </c>
      <c r="B120" s="98"/>
    </row>
    <row r="121" spans="1:2" x14ac:dyDescent="0.2">
      <c r="A121" s="97" t="e">
        <f>AVERAGE('Data Collection'!AU122:BB122)</f>
        <v>#DIV/0!</v>
      </c>
      <c r="B121" s="98"/>
    </row>
    <row r="122" spans="1:2" x14ac:dyDescent="0.2">
      <c r="A122" s="97" t="e">
        <f>AVERAGE('Data Collection'!AU123:BB123)</f>
        <v>#DIV/0!</v>
      </c>
      <c r="B122" s="98"/>
    </row>
    <row r="123" spans="1:2" x14ac:dyDescent="0.2">
      <c r="A123" s="97" t="e">
        <f>AVERAGE('Data Collection'!AU124:BB124)</f>
        <v>#DIV/0!</v>
      </c>
      <c r="B123" s="98"/>
    </row>
    <row r="124" spans="1:2" x14ac:dyDescent="0.2">
      <c r="A124" s="97" t="e">
        <f>AVERAGE('Data Collection'!AU125:BB125)</f>
        <v>#DIV/0!</v>
      </c>
      <c r="B124" s="98"/>
    </row>
    <row r="125" spans="1:2" x14ac:dyDescent="0.2">
      <c r="A125" s="97" t="e">
        <f>AVERAGE('Data Collection'!AU126:BB126)</f>
        <v>#DIV/0!</v>
      </c>
      <c r="B125" s="98"/>
    </row>
    <row r="126" spans="1:2" x14ac:dyDescent="0.2">
      <c r="A126" s="97" t="e">
        <f>AVERAGE('Data Collection'!AU127:BB127)</f>
        <v>#DIV/0!</v>
      </c>
      <c r="B126" s="98"/>
    </row>
    <row r="127" spans="1:2" x14ac:dyDescent="0.2">
      <c r="A127" s="97" t="e">
        <f>AVERAGE('Data Collection'!AU128:BB128)</f>
        <v>#DIV/0!</v>
      </c>
      <c r="B127" s="98"/>
    </row>
    <row r="128" spans="1:2" x14ac:dyDescent="0.2">
      <c r="A128" s="97" t="e">
        <f>AVERAGE('Data Collection'!AU129:BB129)</f>
        <v>#DIV/0!</v>
      </c>
      <c r="B128" s="98"/>
    </row>
    <row r="129" spans="1:2" x14ac:dyDescent="0.2">
      <c r="A129" s="97" t="e">
        <f>AVERAGE('Data Collection'!AU130:BB130)</f>
        <v>#DIV/0!</v>
      </c>
      <c r="B129" s="98"/>
    </row>
    <row r="130" spans="1:2" x14ac:dyDescent="0.2">
      <c r="A130" s="97" t="e">
        <f>AVERAGE('Data Collection'!AU131:BB131)</f>
        <v>#DIV/0!</v>
      </c>
      <c r="B130" s="98"/>
    </row>
    <row r="131" spans="1:2" x14ac:dyDescent="0.2">
      <c r="A131" s="97" t="e">
        <f>AVERAGE('Data Collection'!AU132:BB132)</f>
        <v>#DIV/0!</v>
      </c>
      <c r="B131" s="98"/>
    </row>
    <row r="132" spans="1:2" x14ac:dyDescent="0.2">
      <c r="A132" s="97" t="e">
        <f>AVERAGE('Data Collection'!AU133:BB133)</f>
        <v>#DIV/0!</v>
      </c>
      <c r="B132" s="98"/>
    </row>
    <row r="133" spans="1:2" x14ac:dyDescent="0.2">
      <c r="A133" s="97" t="e">
        <f>AVERAGE('Data Collection'!AU134:BB134)</f>
        <v>#DIV/0!</v>
      </c>
      <c r="B133" s="98"/>
    </row>
    <row r="134" spans="1:2" x14ac:dyDescent="0.2">
      <c r="A134" s="97" t="e">
        <f>AVERAGE('Data Collection'!AU135:BB135)</f>
        <v>#DIV/0!</v>
      </c>
      <c r="B134" s="98"/>
    </row>
    <row r="135" spans="1:2" x14ac:dyDescent="0.2">
      <c r="A135" s="97" t="e">
        <f>AVERAGE('Data Collection'!AU136:BB136)</f>
        <v>#DIV/0!</v>
      </c>
      <c r="B135" s="98"/>
    </row>
    <row r="136" spans="1:2" x14ac:dyDescent="0.2">
      <c r="A136" s="97" t="e">
        <f>AVERAGE('Data Collection'!AU137:BB137)</f>
        <v>#DIV/0!</v>
      </c>
      <c r="B136" s="98"/>
    </row>
    <row r="137" spans="1:2" x14ac:dyDescent="0.2">
      <c r="A137" s="97" t="e">
        <f>AVERAGE('Data Collection'!AU138:BB138)</f>
        <v>#DIV/0!</v>
      </c>
      <c r="B137" s="98"/>
    </row>
    <row r="138" spans="1:2" x14ac:dyDescent="0.2">
      <c r="A138" s="97" t="e">
        <f>AVERAGE('Data Collection'!AU139:BB139)</f>
        <v>#DIV/0!</v>
      </c>
      <c r="B138" s="100"/>
    </row>
    <row r="139" spans="1:2" x14ac:dyDescent="0.2">
      <c r="A139" s="97" t="e">
        <f>AVERAGE('Data Collection'!AU140:BB140)</f>
        <v>#DIV/0!</v>
      </c>
      <c r="B139" s="100"/>
    </row>
    <row r="140" spans="1:2" x14ac:dyDescent="0.2">
      <c r="A140" s="97" t="e">
        <f>AVERAGE('Data Collection'!AU141:BB141)</f>
        <v>#DIV/0!</v>
      </c>
      <c r="B140" s="100"/>
    </row>
    <row r="141" spans="1:2" x14ac:dyDescent="0.2">
      <c r="A141" s="97" t="e">
        <f>AVERAGE('Data Collection'!AU142:BB142)</f>
        <v>#DIV/0!</v>
      </c>
      <c r="B141" s="100"/>
    </row>
    <row r="142" spans="1:2" x14ac:dyDescent="0.2">
      <c r="A142" s="97" t="e">
        <f>AVERAGE('Data Collection'!AU143:BB143)</f>
        <v>#DIV/0!</v>
      </c>
      <c r="B142" s="100"/>
    </row>
    <row r="143" spans="1:2" x14ac:dyDescent="0.2">
      <c r="A143" s="97" t="e">
        <f>AVERAGE('Data Collection'!AU144:BB144)</f>
        <v>#DIV/0!</v>
      </c>
      <c r="B143" s="100"/>
    </row>
    <row r="144" spans="1:2" x14ac:dyDescent="0.2">
      <c r="A144" s="97" t="e">
        <f>AVERAGE('Data Collection'!AU145:BB145)</f>
        <v>#DIV/0!</v>
      </c>
      <c r="B144" s="100"/>
    </row>
    <row r="145" spans="1:2" x14ac:dyDescent="0.2">
      <c r="A145" s="97" t="e">
        <f>AVERAGE('Data Collection'!AU146:BB146)</f>
        <v>#DIV/0!</v>
      </c>
      <c r="B145" s="100"/>
    </row>
    <row r="146" spans="1:2" x14ac:dyDescent="0.2">
      <c r="A146" s="97" t="e">
        <f>AVERAGE('Data Collection'!AU147:BB147)</f>
        <v>#DIV/0!</v>
      </c>
      <c r="B146" s="100"/>
    </row>
    <row r="147" spans="1:2" x14ac:dyDescent="0.2">
      <c r="A147" s="97" t="e">
        <f>AVERAGE('Data Collection'!AU148:BB148)</f>
        <v>#DIV/0!</v>
      </c>
      <c r="B147" s="100"/>
    </row>
    <row r="148" spans="1:2" x14ac:dyDescent="0.2">
      <c r="A148" s="97" t="e">
        <f>AVERAGE('Data Collection'!AU149:BB149)</f>
        <v>#DIV/0!</v>
      </c>
      <c r="B148" s="100"/>
    </row>
    <row r="149" spans="1:2" x14ac:dyDescent="0.2">
      <c r="A149" s="97" t="e">
        <f>AVERAGE('Data Collection'!AU150:BB150)</f>
        <v>#DIV/0!</v>
      </c>
      <c r="B149" s="100"/>
    </row>
    <row r="150" spans="1:2" x14ac:dyDescent="0.2">
      <c r="A150" s="97" t="e">
        <f>AVERAGE('Data Collection'!AU151:BB151)</f>
        <v>#DIV/0!</v>
      </c>
      <c r="B150" s="100"/>
    </row>
    <row r="151" spans="1:2" x14ac:dyDescent="0.2">
      <c r="A151" s="97" t="e">
        <f>AVERAGE('Data Collection'!AU152:BB152)</f>
        <v>#DIV/0!</v>
      </c>
      <c r="B151" s="100"/>
    </row>
    <row r="152" spans="1:2" x14ac:dyDescent="0.2">
      <c r="A152" s="97" t="e">
        <f>AVERAGE('Data Collection'!AU153:BB153)</f>
        <v>#DIV/0!</v>
      </c>
      <c r="B152" s="100"/>
    </row>
    <row r="153" spans="1:2" x14ac:dyDescent="0.2">
      <c r="A153" s="97"/>
      <c r="B153" s="100"/>
    </row>
    <row r="154" spans="1:2" x14ac:dyDescent="0.2">
      <c r="A154" s="97"/>
      <c r="B154" s="100"/>
    </row>
    <row r="155" spans="1:2" x14ac:dyDescent="0.2">
      <c r="A155" s="97"/>
      <c r="B155" s="100"/>
    </row>
    <row r="156" spans="1:2" x14ac:dyDescent="0.2">
      <c r="A156" s="97"/>
      <c r="B156" s="100"/>
    </row>
    <row r="157" spans="1:2" x14ac:dyDescent="0.2">
      <c r="A157" s="97"/>
      <c r="B157" s="100"/>
    </row>
    <row r="158" spans="1:2" x14ac:dyDescent="0.2">
      <c r="A158" s="97"/>
      <c r="B158" s="100"/>
    </row>
    <row r="159" spans="1:2" x14ac:dyDescent="0.2">
      <c r="A159" s="97"/>
      <c r="B159" s="100"/>
    </row>
    <row r="160" spans="1:2" x14ac:dyDescent="0.2">
      <c r="A160" s="97"/>
      <c r="B160" s="100"/>
    </row>
    <row r="161" spans="1:2" x14ac:dyDescent="0.2">
      <c r="A161" s="97"/>
      <c r="B161" s="100"/>
    </row>
    <row r="162" spans="1:2" x14ac:dyDescent="0.2">
      <c r="A162" s="97"/>
      <c r="B162" s="100"/>
    </row>
    <row r="163" spans="1:2" x14ac:dyDescent="0.2">
      <c r="A163" s="97"/>
      <c r="B163" s="100"/>
    </row>
    <row r="164" spans="1:2" x14ac:dyDescent="0.2">
      <c r="A164" s="97"/>
      <c r="B164" s="100"/>
    </row>
    <row r="165" spans="1:2" x14ac:dyDescent="0.2">
      <c r="A165" s="97"/>
      <c r="B165" s="100"/>
    </row>
    <row r="166" spans="1:2" x14ac:dyDescent="0.2">
      <c r="A166" s="97"/>
      <c r="B166" s="100"/>
    </row>
    <row r="167" spans="1:2" x14ac:dyDescent="0.2">
      <c r="A167" s="97"/>
      <c r="B167" s="100"/>
    </row>
    <row r="168" spans="1:2" x14ac:dyDescent="0.2">
      <c r="A168" s="97"/>
      <c r="B168" s="100"/>
    </row>
    <row r="169" spans="1:2" x14ac:dyDescent="0.2">
      <c r="A169" s="97"/>
      <c r="B169" s="100"/>
    </row>
    <row r="170" spans="1:2" x14ac:dyDescent="0.2">
      <c r="A170" s="97"/>
      <c r="B170" s="100"/>
    </row>
    <row r="171" spans="1:2" x14ac:dyDescent="0.2">
      <c r="A171" s="97"/>
      <c r="B171" s="100"/>
    </row>
    <row r="172" spans="1:2" x14ac:dyDescent="0.2">
      <c r="A172" s="97"/>
      <c r="B172" s="100"/>
    </row>
    <row r="173" spans="1:2" x14ac:dyDescent="0.2">
      <c r="A173" s="97"/>
      <c r="B173" s="100"/>
    </row>
    <row r="174" spans="1:2" x14ac:dyDescent="0.2">
      <c r="A174" s="97"/>
      <c r="B174" s="100"/>
    </row>
    <row r="175" spans="1:2" x14ac:dyDescent="0.2">
      <c r="A175" s="97"/>
      <c r="B175" s="100"/>
    </row>
    <row r="176" spans="1:2" x14ac:dyDescent="0.2">
      <c r="A176" s="97"/>
      <c r="B176" s="100"/>
    </row>
    <row r="177" spans="1:2" x14ac:dyDescent="0.2">
      <c r="A177" s="97"/>
      <c r="B177" s="100"/>
    </row>
    <row r="178" spans="1:2" x14ac:dyDescent="0.2">
      <c r="A178" s="97"/>
      <c r="B178" s="100"/>
    </row>
    <row r="179" spans="1:2" x14ac:dyDescent="0.2">
      <c r="A179" s="97"/>
      <c r="B179" s="100"/>
    </row>
    <row r="180" spans="1:2" x14ac:dyDescent="0.2">
      <c r="A180" s="97"/>
      <c r="B180" s="100"/>
    </row>
    <row r="181" spans="1:2" x14ac:dyDescent="0.2">
      <c r="A181" s="97"/>
      <c r="B181" s="100"/>
    </row>
    <row r="182" spans="1:2" x14ac:dyDescent="0.2">
      <c r="A182" s="97"/>
      <c r="B182" s="100"/>
    </row>
    <row r="183" spans="1:2" x14ac:dyDescent="0.2">
      <c r="A183" s="97"/>
      <c r="B183" s="100"/>
    </row>
    <row r="184" spans="1:2" x14ac:dyDescent="0.2">
      <c r="A184" s="97"/>
      <c r="B184" s="100"/>
    </row>
    <row r="185" spans="1:2" x14ac:dyDescent="0.2">
      <c r="A185" s="97"/>
      <c r="B185" s="100"/>
    </row>
    <row r="186" spans="1:2" x14ac:dyDescent="0.2">
      <c r="A186" s="97"/>
      <c r="B186" s="100"/>
    </row>
    <row r="187" spans="1:2" x14ac:dyDescent="0.2">
      <c r="A187" s="97"/>
      <c r="B187" s="100"/>
    </row>
    <row r="188" spans="1:2" x14ac:dyDescent="0.2">
      <c r="A188" s="97"/>
      <c r="B188" s="100"/>
    </row>
    <row r="189" spans="1:2" x14ac:dyDescent="0.2">
      <c r="A189" s="97"/>
      <c r="B189" s="100"/>
    </row>
    <row r="190" spans="1:2" x14ac:dyDescent="0.2">
      <c r="A190" s="97"/>
      <c r="B190" s="100"/>
    </row>
    <row r="191" spans="1:2" x14ac:dyDescent="0.2">
      <c r="A191" s="97"/>
      <c r="B191" s="100"/>
    </row>
    <row r="192" spans="1:2" x14ac:dyDescent="0.2">
      <c r="A192" s="97"/>
      <c r="B192" s="100"/>
    </row>
    <row r="193" spans="1:2" x14ac:dyDescent="0.2">
      <c r="A193" s="97"/>
      <c r="B193" s="100"/>
    </row>
    <row r="194" spans="1:2" x14ac:dyDescent="0.2">
      <c r="A194" s="97"/>
      <c r="B194" s="100"/>
    </row>
    <row r="195" spans="1:2" x14ac:dyDescent="0.2">
      <c r="A195" s="97"/>
      <c r="B195" s="100"/>
    </row>
    <row r="196" spans="1:2" x14ac:dyDescent="0.2">
      <c r="A196" s="97"/>
      <c r="B196" s="100"/>
    </row>
    <row r="197" spans="1:2" x14ac:dyDescent="0.2">
      <c r="A197" s="97"/>
      <c r="B197" s="100"/>
    </row>
    <row r="198" spans="1:2" x14ac:dyDescent="0.2">
      <c r="A198" s="97"/>
      <c r="B198" s="100"/>
    </row>
    <row r="199" spans="1:2" x14ac:dyDescent="0.2">
      <c r="A199" s="97"/>
      <c r="B199" s="100"/>
    </row>
    <row r="200" spans="1:2" x14ac:dyDescent="0.2">
      <c r="A200" s="97"/>
      <c r="B200" s="100"/>
    </row>
    <row r="201" spans="1:2" x14ac:dyDescent="0.2">
      <c r="A201" s="101"/>
      <c r="B201" s="100"/>
    </row>
    <row r="202" spans="1:2" x14ac:dyDescent="0.2">
      <c r="A202" s="101"/>
      <c r="B202" s="100"/>
    </row>
    <row r="203" spans="1:2" x14ac:dyDescent="0.2">
      <c r="A203" s="101"/>
      <c r="B203" s="100"/>
    </row>
    <row r="204" spans="1:2" x14ac:dyDescent="0.2">
      <c r="A204" s="101"/>
      <c r="B204" s="100"/>
    </row>
    <row r="205" spans="1:2" x14ac:dyDescent="0.2">
      <c r="A205" s="101"/>
      <c r="B205" s="100"/>
    </row>
    <row r="206" spans="1:2" x14ac:dyDescent="0.2">
      <c r="A206" s="101"/>
      <c r="B206" s="100"/>
    </row>
    <row r="207" spans="1:2" x14ac:dyDescent="0.2">
      <c r="A207" s="101"/>
      <c r="B207" s="100"/>
    </row>
    <row r="208" spans="1:2" x14ac:dyDescent="0.2">
      <c r="A208" s="101"/>
      <c r="B208" s="100"/>
    </row>
    <row r="209" spans="1:2" x14ac:dyDescent="0.2">
      <c r="A209" s="101"/>
      <c r="B209" s="100"/>
    </row>
    <row r="210" spans="1:2" x14ac:dyDescent="0.2">
      <c r="A210" s="101"/>
      <c r="B210" s="100"/>
    </row>
    <row r="211" spans="1:2" x14ac:dyDescent="0.2">
      <c r="A211" s="101"/>
      <c r="B211" s="100"/>
    </row>
    <row r="212" spans="1:2" x14ac:dyDescent="0.2">
      <c r="A212" s="101"/>
      <c r="B212" s="100"/>
    </row>
    <row r="213" spans="1:2" x14ac:dyDescent="0.2">
      <c r="A213" s="101"/>
      <c r="B213" s="100"/>
    </row>
    <row r="214" spans="1:2" x14ac:dyDescent="0.2">
      <c r="A214" s="101"/>
      <c r="B214" s="100"/>
    </row>
    <row r="215" spans="1:2" x14ac:dyDescent="0.2">
      <c r="A215" s="101"/>
      <c r="B215" s="100"/>
    </row>
    <row r="216" spans="1:2" x14ac:dyDescent="0.2">
      <c r="A216" s="101"/>
      <c r="B216" s="100"/>
    </row>
    <row r="217" spans="1:2" x14ac:dyDescent="0.2">
      <c r="A217" s="101"/>
      <c r="B217" s="100"/>
    </row>
    <row r="218" spans="1:2" x14ac:dyDescent="0.2">
      <c r="A218" s="101"/>
      <c r="B218" s="100"/>
    </row>
    <row r="219" spans="1:2" x14ac:dyDescent="0.2">
      <c r="A219" s="101"/>
      <c r="B219" s="100"/>
    </row>
    <row r="220" spans="1:2" x14ac:dyDescent="0.2">
      <c r="A220" s="101"/>
      <c r="B220" s="100"/>
    </row>
    <row r="221" spans="1:2" x14ac:dyDescent="0.2">
      <c r="A221" s="101"/>
      <c r="B221" s="100"/>
    </row>
    <row r="222" spans="1:2" x14ac:dyDescent="0.2">
      <c r="A222" s="101"/>
      <c r="B222" s="100"/>
    </row>
    <row r="223" spans="1:2" x14ac:dyDescent="0.2">
      <c r="A223" s="101"/>
      <c r="B223" s="100"/>
    </row>
    <row r="224" spans="1:2" x14ac:dyDescent="0.2">
      <c r="A224" s="101"/>
      <c r="B224" s="100"/>
    </row>
    <row r="225" spans="1:2" x14ac:dyDescent="0.2">
      <c r="A225" s="101"/>
      <c r="B225" s="100"/>
    </row>
    <row r="226" spans="1:2" x14ac:dyDescent="0.2">
      <c r="A226" s="101"/>
      <c r="B226" s="100"/>
    </row>
    <row r="227" spans="1:2" x14ac:dyDescent="0.2">
      <c r="A227" s="101"/>
      <c r="B227" s="100"/>
    </row>
    <row r="228" spans="1:2" x14ac:dyDescent="0.2">
      <c r="A228" s="101"/>
      <c r="B228" s="100"/>
    </row>
    <row r="229" spans="1:2" x14ac:dyDescent="0.2">
      <c r="A229" s="101"/>
      <c r="B229" s="100"/>
    </row>
    <row r="230" spans="1:2" x14ac:dyDescent="0.2">
      <c r="A230" s="101"/>
      <c r="B230" s="100"/>
    </row>
    <row r="231" spans="1:2" x14ac:dyDescent="0.2">
      <c r="A231" s="101"/>
      <c r="B231" s="100"/>
    </row>
    <row r="232" spans="1:2" x14ac:dyDescent="0.2">
      <c r="A232" s="101"/>
      <c r="B232" s="100"/>
    </row>
    <row r="233" spans="1:2" x14ac:dyDescent="0.2">
      <c r="A233" s="101"/>
      <c r="B233" s="100"/>
    </row>
    <row r="234" spans="1:2" x14ac:dyDescent="0.2">
      <c r="A234" s="101"/>
      <c r="B234" s="100"/>
    </row>
    <row r="235" spans="1:2" x14ac:dyDescent="0.2">
      <c r="A235" s="101"/>
      <c r="B235" s="100"/>
    </row>
    <row r="236" spans="1:2" x14ac:dyDescent="0.2">
      <c r="A236" s="101"/>
      <c r="B236" s="100"/>
    </row>
    <row r="237" spans="1:2" x14ac:dyDescent="0.2">
      <c r="A237" s="101"/>
      <c r="B237" s="100"/>
    </row>
    <row r="238" spans="1:2" x14ac:dyDescent="0.2">
      <c r="A238" s="101"/>
      <c r="B238" s="100"/>
    </row>
    <row r="239" spans="1:2" x14ac:dyDescent="0.2">
      <c r="A239" s="101"/>
      <c r="B239" s="100"/>
    </row>
    <row r="240" spans="1:2" x14ac:dyDescent="0.2">
      <c r="A240" s="101"/>
      <c r="B240" s="100"/>
    </row>
    <row r="241" spans="1:2" x14ac:dyDescent="0.2">
      <c r="A241" s="101"/>
      <c r="B241" s="100"/>
    </row>
    <row r="242" spans="1:2" x14ac:dyDescent="0.2">
      <c r="A242" s="101"/>
      <c r="B242" s="100"/>
    </row>
    <row r="243" spans="1:2" x14ac:dyDescent="0.2">
      <c r="A243" s="101"/>
      <c r="B243" s="100"/>
    </row>
    <row r="244" spans="1:2" x14ac:dyDescent="0.2">
      <c r="A244" s="101"/>
      <c r="B244" s="100"/>
    </row>
    <row r="245" spans="1:2" x14ac:dyDescent="0.2">
      <c r="A245" s="101"/>
      <c r="B245" s="100"/>
    </row>
    <row r="246" spans="1:2" x14ac:dyDescent="0.2">
      <c r="A246" s="101"/>
      <c r="B246" s="100"/>
    </row>
    <row r="247" spans="1:2" x14ac:dyDescent="0.2">
      <c r="A247" s="101"/>
      <c r="B247" s="100"/>
    </row>
    <row r="248" spans="1:2" x14ac:dyDescent="0.2">
      <c r="A248" s="101"/>
      <c r="B248" s="100"/>
    </row>
    <row r="249" spans="1:2" x14ac:dyDescent="0.2">
      <c r="A249" s="101"/>
      <c r="B249" s="100"/>
    </row>
    <row r="250" spans="1:2" x14ac:dyDescent="0.2">
      <c r="A250" s="101"/>
      <c r="B250" s="100"/>
    </row>
    <row r="251" spans="1:2" x14ac:dyDescent="0.2">
      <c r="A251" s="101"/>
      <c r="B251" s="100"/>
    </row>
    <row r="252" spans="1:2" x14ac:dyDescent="0.2">
      <c r="A252" s="101"/>
      <c r="B252" s="100"/>
    </row>
    <row r="253" spans="1:2" x14ac:dyDescent="0.2">
      <c r="A253" s="101"/>
      <c r="B253" s="100"/>
    </row>
    <row r="254" spans="1:2" x14ac:dyDescent="0.2">
      <c r="A254" s="101"/>
      <c r="B254" s="100"/>
    </row>
    <row r="255" spans="1:2" x14ac:dyDescent="0.2">
      <c r="A255" s="101"/>
      <c r="B255" s="100"/>
    </row>
    <row r="256" spans="1:2" x14ac:dyDescent="0.2">
      <c r="A256" s="101"/>
      <c r="B256" s="100"/>
    </row>
    <row r="257" spans="1:2" x14ac:dyDescent="0.2">
      <c r="A257" s="101"/>
      <c r="B257" s="100"/>
    </row>
    <row r="258" spans="1:2" x14ac:dyDescent="0.2">
      <c r="A258" s="101"/>
      <c r="B258" s="100"/>
    </row>
    <row r="259" spans="1:2" x14ac:dyDescent="0.2">
      <c r="A259" s="101"/>
      <c r="B259" s="100"/>
    </row>
    <row r="260" spans="1:2" x14ac:dyDescent="0.2">
      <c r="A260" s="101"/>
      <c r="B260" s="100"/>
    </row>
    <row r="261" spans="1:2" x14ac:dyDescent="0.2">
      <c r="A261" s="101"/>
      <c r="B261" s="100"/>
    </row>
    <row r="262" spans="1:2" x14ac:dyDescent="0.2">
      <c r="A262" s="101"/>
      <c r="B262" s="100"/>
    </row>
    <row r="263" spans="1:2" x14ac:dyDescent="0.2">
      <c r="A263" s="101"/>
      <c r="B263" s="100"/>
    </row>
    <row r="264" spans="1:2" x14ac:dyDescent="0.2">
      <c r="A264" s="101"/>
      <c r="B264" s="100"/>
    </row>
    <row r="265" spans="1:2" x14ac:dyDescent="0.2">
      <c r="A265" s="101"/>
      <c r="B265" s="100"/>
    </row>
    <row r="266" spans="1:2" x14ac:dyDescent="0.2">
      <c r="A266" s="101"/>
      <c r="B266" s="100"/>
    </row>
    <row r="267" spans="1:2" x14ac:dyDescent="0.2">
      <c r="A267" s="101"/>
      <c r="B267" s="100"/>
    </row>
    <row r="268" spans="1:2" x14ac:dyDescent="0.2">
      <c r="A268" s="101"/>
      <c r="B268" s="100"/>
    </row>
    <row r="269" spans="1:2" x14ac:dyDescent="0.2">
      <c r="A269" s="101"/>
      <c r="B269" s="100"/>
    </row>
    <row r="270" spans="1:2" x14ac:dyDescent="0.2">
      <c r="A270" s="101"/>
      <c r="B270" s="100"/>
    </row>
    <row r="271" spans="1:2" x14ac:dyDescent="0.2">
      <c r="A271" s="101"/>
      <c r="B271" s="100"/>
    </row>
    <row r="272" spans="1:2" x14ac:dyDescent="0.2">
      <c r="A272" s="101"/>
      <c r="B272" s="100"/>
    </row>
    <row r="273" spans="1:2" x14ac:dyDescent="0.2">
      <c r="A273" s="101"/>
      <c r="B273" s="100"/>
    </row>
    <row r="274" spans="1:2" x14ac:dyDescent="0.2">
      <c r="A274" s="101"/>
      <c r="B274" s="100"/>
    </row>
    <row r="275" spans="1:2" x14ac:dyDescent="0.2">
      <c r="A275" s="101"/>
      <c r="B275" s="100"/>
    </row>
    <row r="276" spans="1:2" x14ac:dyDescent="0.2">
      <c r="A276" s="101"/>
      <c r="B276" s="100"/>
    </row>
    <row r="277" spans="1:2" x14ac:dyDescent="0.2">
      <c r="A277" s="101"/>
      <c r="B277" s="100"/>
    </row>
    <row r="278" spans="1:2" x14ac:dyDescent="0.2">
      <c r="A278" s="101"/>
      <c r="B278" s="100"/>
    </row>
    <row r="279" spans="1:2" x14ac:dyDescent="0.2">
      <c r="A279" s="101"/>
      <c r="B279" s="100"/>
    </row>
    <row r="280" spans="1:2" x14ac:dyDescent="0.2">
      <c r="A280" s="101"/>
      <c r="B280" s="100"/>
    </row>
    <row r="281" spans="1:2" x14ac:dyDescent="0.2">
      <c r="A281" s="101"/>
      <c r="B281" s="100"/>
    </row>
    <row r="282" spans="1:2" x14ac:dyDescent="0.2">
      <c r="A282" s="101"/>
      <c r="B282" s="100"/>
    </row>
    <row r="283" spans="1:2" x14ac:dyDescent="0.2">
      <c r="A283" s="101"/>
      <c r="B283" s="100"/>
    </row>
    <row r="284" spans="1:2" x14ac:dyDescent="0.2">
      <c r="A284" s="101"/>
      <c r="B284" s="100"/>
    </row>
    <row r="285" spans="1:2" x14ac:dyDescent="0.2">
      <c r="A285" s="101"/>
      <c r="B285" s="100"/>
    </row>
    <row r="286" spans="1:2" x14ac:dyDescent="0.2">
      <c r="A286" s="101"/>
      <c r="B286" s="100"/>
    </row>
    <row r="287" spans="1:2" x14ac:dyDescent="0.2">
      <c r="A287" s="101"/>
      <c r="B287" s="100"/>
    </row>
    <row r="288" spans="1:2" x14ac:dyDescent="0.2">
      <c r="A288" s="101"/>
      <c r="B288" s="100"/>
    </row>
    <row r="289" spans="1:2" x14ac:dyDescent="0.2">
      <c r="A289" s="101"/>
      <c r="B289" s="100"/>
    </row>
    <row r="290" spans="1:2" x14ac:dyDescent="0.2">
      <c r="A290" s="101"/>
      <c r="B290" s="100"/>
    </row>
    <row r="291" spans="1:2" x14ac:dyDescent="0.2">
      <c r="A291" s="101"/>
      <c r="B291" s="100"/>
    </row>
    <row r="292" spans="1:2" x14ac:dyDescent="0.2">
      <c r="A292" s="101"/>
      <c r="B292" s="100"/>
    </row>
    <row r="293" spans="1:2" x14ac:dyDescent="0.2">
      <c r="A293" s="101"/>
      <c r="B293" s="100"/>
    </row>
    <row r="294" spans="1:2" x14ac:dyDescent="0.2">
      <c r="A294" s="101"/>
      <c r="B294" s="100"/>
    </row>
    <row r="295" spans="1:2" x14ac:dyDescent="0.2">
      <c r="A295" s="101"/>
      <c r="B295" s="100"/>
    </row>
    <row r="296" spans="1:2" x14ac:dyDescent="0.2">
      <c r="A296" s="101"/>
      <c r="B296" s="100"/>
    </row>
    <row r="297" spans="1:2" x14ac:dyDescent="0.2">
      <c r="A297" s="101"/>
      <c r="B297" s="100"/>
    </row>
    <row r="298" spans="1:2" x14ac:dyDescent="0.2">
      <c r="A298" s="101"/>
      <c r="B298" s="100"/>
    </row>
    <row r="299" spans="1:2" x14ac:dyDescent="0.2">
      <c r="A299" s="101"/>
      <c r="B299" s="100"/>
    </row>
    <row r="300" spans="1:2" x14ac:dyDescent="0.2">
      <c r="A300" s="101"/>
      <c r="B300" s="100"/>
    </row>
    <row r="301" spans="1:2" x14ac:dyDescent="0.2">
      <c r="A301" s="101"/>
      <c r="B301" s="100"/>
    </row>
    <row r="302" spans="1:2" x14ac:dyDescent="0.2">
      <c r="A302" s="101"/>
      <c r="B302" s="100"/>
    </row>
    <row r="303" spans="1:2" x14ac:dyDescent="0.2">
      <c r="A303" s="101"/>
      <c r="B303" s="100"/>
    </row>
    <row r="304" spans="1:2" x14ac:dyDescent="0.2">
      <c r="A304" s="101"/>
      <c r="B304" s="100"/>
    </row>
    <row r="305" spans="1:2" x14ac:dyDescent="0.2">
      <c r="A305" s="101"/>
      <c r="B305" s="100"/>
    </row>
    <row r="306" spans="1:2" x14ac:dyDescent="0.2">
      <c r="A306" s="101"/>
      <c r="B306" s="100"/>
    </row>
    <row r="307" spans="1:2" x14ac:dyDescent="0.2">
      <c r="A307" s="101"/>
      <c r="B307" s="100"/>
    </row>
    <row r="308" spans="1:2" x14ac:dyDescent="0.2">
      <c r="A308" s="101"/>
      <c r="B308" s="100"/>
    </row>
    <row r="309" spans="1:2" x14ac:dyDescent="0.2">
      <c r="A309" s="101"/>
      <c r="B309" s="100"/>
    </row>
    <row r="310" spans="1:2" x14ac:dyDescent="0.2">
      <c r="A310" s="101"/>
      <c r="B310" s="100"/>
    </row>
    <row r="311" spans="1:2" x14ac:dyDescent="0.2">
      <c r="A311" s="101"/>
      <c r="B311" s="100"/>
    </row>
    <row r="312" spans="1:2" x14ac:dyDescent="0.2">
      <c r="A312" s="101"/>
      <c r="B312" s="100"/>
    </row>
    <row r="313" spans="1:2" x14ac:dyDescent="0.2">
      <c r="A313" s="101"/>
      <c r="B313" s="100"/>
    </row>
    <row r="314" spans="1:2" x14ac:dyDescent="0.2">
      <c r="A314" s="101"/>
      <c r="B314" s="100"/>
    </row>
    <row r="315" spans="1:2" x14ac:dyDescent="0.2">
      <c r="A315" s="101"/>
      <c r="B315" s="100"/>
    </row>
    <row r="316" spans="1:2" x14ac:dyDescent="0.2">
      <c r="A316" s="101"/>
      <c r="B316" s="100"/>
    </row>
    <row r="317" spans="1:2" x14ac:dyDescent="0.2">
      <c r="A317" s="101"/>
      <c r="B317" s="100"/>
    </row>
    <row r="318" spans="1:2" x14ac:dyDescent="0.2">
      <c r="A318" s="101"/>
      <c r="B318" s="100"/>
    </row>
    <row r="319" spans="1:2" x14ac:dyDescent="0.2">
      <c r="A319" s="101"/>
      <c r="B319" s="100"/>
    </row>
    <row r="320" spans="1:2" x14ac:dyDescent="0.2">
      <c r="A320" s="101"/>
      <c r="B320" s="100"/>
    </row>
    <row r="321" spans="1:2" x14ac:dyDescent="0.2">
      <c r="A321" s="101"/>
      <c r="B321" s="100"/>
    </row>
    <row r="322" spans="1:2" x14ac:dyDescent="0.2">
      <c r="A322" s="101"/>
      <c r="B322" s="100"/>
    </row>
    <row r="323" spans="1:2" x14ac:dyDescent="0.2">
      <c r="A323" s="101"/>
      <c r="B323" s="100"/>
    </row>
    <row r="324" spans="1:2" x14ac:dyDescent="0.2">
      <c r="A324" s="101"/>
      <c r="B324" s="100"/>
    </row>
    <row r="325" spans="1:2" x14ac:dyDescent="0.2">
      <c r="A325" s="101"/>
      <c r="B325" s="100"/>
    </row>
    <row r="326" spans="1:2" x14ac:dyDescent="0.2">
      <c r="A326" s="101"/>
      <c r="B326" s="100"/>
    </row>
    <row r="327" spans="1:2" x14ac:dyDescent="0.2">
      <c r="A327" s="101"/>
      <c r="B327" s="100"/>
    </row>
    <row r="328" spans="1:2" x14ac:dyDescent="0.2">
      <c r="A328" s="101"/>
      <c r="B328" s="100"/>
    </row>
    <row r="329" spans="1:2" x14ac:dyDescent="0.2">
      <c r="A329" s="101"/>
      <c r="B329" s="100"/>
    </row>
    <row r="330" spans="1:2" x14ac:dyDescent="0.2">
      <c r="A330" s="101"/>
      <c r="B330" s="100"/>
    </row>
    <row r="331" spans="1:2" x14ac:dyDescent="0.2">
      <c r="A331" s="101"/>
      <c r="B331" s="100"/>
    </row>
    <row r="332" spans="1:2" x14ac:dyDescent="0.2">
      <c r="A332" s="101"/>
      <c r="B332" s="100"/>
    </row>
    <row r="333" spans="1:2" x14ac:dyDescent="0.2">
      <c r="A333" s="101"/>
      <c r="B333" s="100"/>
    </row>
    <row r="334" spans="1:2" x14ac:dyDescent="0.2">
      <c r="A334" s="101"/>
      <c r="B334" s="100"/>
    </row>
    <row r="335" spans="1:2" x14ac:dyDescent="0.2">
      <c r="A335" s="101"/>
      <c r="B335" s="100"/>
    </row>
    <row r="336" spans="1:2" x14ac:dyDescent="0.2">
      <c r="A336" s="101"/>
      <c r="B336" s="100"/>
    </row>
    <row r="337" spans="1:2" x14ac:dyDescent="0.2">
      <c r="A337" s="101"/>
      <c r="B337" s="100"/>
    </row>
    <row r="338" spans="1:2" x14ac:dyDescent="0.2">
      <c r="A338" s="101"/>
      <c r="B338" s="100"/>
    </row>
    <row r="339" spans="1:2" x14ac:dyDescent="0.2">
      <c r="A339" s="101"/>
      <c r="B339" s="100"/>
    </row>
    <row r="340" spans="1:2" x14ac:dyDescent="0.2">
      <c r="A340" s="101"/>
      <c r="B340" s="100"/>
    </row>
    <row r="341" spans="1:2" x14ac:dyDescent="0.2">
      <c r="A341" s="101"/>
      <c r="B341" s="100"/>
    </row>
    <row r="342" spans="1:2" x14ac:dyDescent="0.2">
      <c r="A342" s="101"/>
      <c r="B342" s="100"/>
    </row>
    <row r="343" spans="1:2" x14ac:dyDescent="0.2">
      <c r="A343" s="101"/>
      <c r="B343" s="100"/>
    </row>
    <row r="344" spans="1:2" x14ac:dyDescent="0.2">
      <c r="A344" s="101"/>
      <c r="B344" s="100"/>
    </row>
    <row r="345" spans="1:2" x14ac:dyDescent="0.2">
      <c r="A345" s="101"/>
      <c r="B345" s="100"/>
    </row>
    <row r="346" spans="1:2" x14ac:dyDescent="0.2">
      <c r="A346" s="101"/>
      <c r="B346" s="100"/>
    </row>
    <row r="347" spans="1:2" x14ac:dyDescent="0.2">
      <c r="A347" s="101"/>
      <c r="B347" s="100"/>
    </row>
    <row r="348" spans="1:2" x14ac:dyDescent="0.2">
      <c r="A348" s="101"/>
      <c r="B348" s="100"/>
    </row>
    <row r="349" spans="1:2" x14ac:dyDescent="0.2">
      <c r="A349" s="101"/>
      <c r="B349" s="100"/>
    </row>
    <row r="350" spans="1:2" x14ac:dyDescent="0.2">
      <c r="A350" s="101"/>
      <c r="B350" s="100"/>
    </row>
    <row r="351" spans="1:2" x14ac:dyDescent="0.2">
      <c r="A351" s="101"/>
      <c r="B351" s="100"/>
    </row>
    <row r="352" spans="1:2" x14ac:dyDescent="0.2">
      <c r="A352" s="101"/>
      <c r="B352" s="100"/>
    </row>
    <row r="353" spans="1:2" x14ac:dyDescent="0.2">
      <c r="A353" s="101"/>
      <c r="B353" s="100"/>
    </row>
    <row r="354" spans="1:2" x14ac:dyDescent="0.2">
      <c r="A354" s="101"/>
      <c r="B354" s="100"/>
    </row>
    <row r="355" spans="1:2" x14ac:dyDescent="0.2">
      <c r="A355" s="101"/>
      <c r="B355" s="100"/>
    </row>
    <row r="356" spans="1:2" x14ac:dyDescent="0.2">
      <c r="A356" s="101"/>
      <c r="B356" s="100"/>
    </row>
    <row r="357" spans="1:2" x14ac:dyDescent="0.2">
      <c r="A357" s="101"/>
      <c r="B357" s="100"/>
    </row>
    <row r="358" spans="1:2" x14ac:dyDescent="0.2">
      <c r="A358" s="101"/>
      <c r="B358" s="100"/>
    </row>
    <row r="359" spans="1:2" x14ac:dyDescent="0.2">
      <c r="A359" s="101"/>
      <c r="B359" s="100"/>
    </row>
    <row r="360" spans="1:2" x14ac:dyDescent="0.2">
      <c r="A360" s="101"/>
      <c r="B360" s="100"/>
    </row>
    <row r="361" spans="1:2" x14ac:dyDescent="0.2">
      <c r="A361" s="101"/>
      <c r="B361" s="100"/>
    </row>
    <row r="362" spans="1:2" x14ac:dyDescent="0.2">
      <c r="A362" s="101"/>
      <c r="B362" s="100"/>
    </row>
    <row r="363" spans="1:2" x14ac:dyDescent="0.2">
      <c r="A363" s="101"/>
      <c r="B363" s="100"/>
    </row>
    <row r="364" spans="1:2" x14ac:dyDescent="0.2">
      <c r="A364" s="101"/>
      <c r="B364" s="100"/>
    </row>
    <row r="365" spans="1:2" x14ac:dyDescent="0.2">
      <c r="A365" s="101"/>
      <c r="B365" s="100"/>
    </row>
    <row r="366" spans="1:2" x14ac:dyDescent="0.2">
      <c r="A366" s="101"/>
      <c r="B366" s="100"/>
    </row>
    <row r="367" spans="1:2" x14ac:dyDescent="0.2">
      <c r="A367" s="101"/>
      <c r="B367" s="100"/>
    </row>
    <row r="368" spans="1:2" x14ac:dyDescent="0.2">
      <c r="A368" s="101"/>
      <c r="B368" s="100"/>
    </row>
    <row r="369" spans="1:2" x14ac:dyDescent="0.2">
      <c r="A369" s="101"/>
      <c r="B369" s="100"/>
    </row>
    <row r="370" spans="1:2" x14ac:dyDescent="0.2">
      <c r="A370" s="101"/>
      <c r="B370" s="100"/>
    </row>
    <row r="371" spans="1:2" x14ac:dyDescent="0.2">
      <c r="A371" s="101"/>
      <c r="B371" s="100"/>
    </row>
    <row r="372" spans="1:2" x14ac:dyDescent="0.2">
      <c r="A372" s="101"/>
      <c r="B372" s="100"/>
    </row>
    <row r="373" spans="1:2" x14ac:dyDescent="0.2">
      <c r="A373" s="101"/>
      <c r="B373" s="100"/>
    </row>
    <row r="374" spans="1:2" x14ac:dyDescent="0.2">
      <c r="A374" s="101"/>
      <c r="B374" s="100"/>
    </row>
    <row r="375" spans="1:2" x14ac:dyDescent="0.2">
      <c r="A375" s="101"/>
      <c r="B375" s="100"/>
    </row>
    <row r="376" spans="1:2" x14ac:dyDescent="0.2">
      <c r="A376" s="101"/>
      <c r="B376" s="100"/>
    </row>
    <row r="377" spans="1:2" x14ac:dyDescent="0.2">
      <c r="A377" s="101"/>
      <c r="B377" s="100"/>
    </row>
    <row r="378" spans="1:2" x14ac:dyDescent="0.2">
      <c r="A378" s="101"/>
      <c r="B378" s="100"/>
    </row>
    <row r="379" spans="1:2" x14ac:dyDescent="0.2">
      <c r="A379" s="101"/>
      <c r="B379" s="100"/>
    </row>
    <row r="380" spans="1:2" x14ac:dyDescent="0.2">
      <c r="A380" s="101"/>
      <c r="B380" s="100"/>
    </row>
    <row r="381" spans="1:2" x14ac:dyDescent="0.2">
      <c r="A381" s="101"/>
      <c r="B381" s="100"/>
    </row>
    <row r="382" spans="1:2" x14ac:dyDescent="0.2">
      <c r="A382" s="101"/>
      <c r="B382" s="100"/>
    </row>
    <row r="383" spans="1:2" x14ac:dyDescent="0.2">
      <c r="A383" s="101"/>
      <c r="B383" s="100"/>
    </row>
    <row r="384" spans="1:2" x14ac:dyDescent="0.2">
      <c r="A384" s="101"/>
      <c r="B384" s="100"/>
    </row>
    <row r="385" spans="1:2" x14ac:dyDescent="0.2">
      <c r="A385" s="101"/>
      <c r="B385" s="100"/>
    </row>
    <row r="386" spans="1:2" x14ac:dyDescent="0.2">
      <c r="A386" s="101"/>
      <c r="B386" s="100"/>
    </row>
    <row r="387" spans="1:2" x14ac:dyDescent="0.2">
      <c r="A387" s="101"/>
      <c r="B387" s="100"/>
    </row>
    <row r="388" spans="1:2" x14ac:dyDescent="0.2">
      <c r="A388" s="101"/>
      <c r="B388" s="100"/>
    </row>
    <row r="389" spans="1:2" x14ac:dyDescent="0.2">
      <c r="A389" s="101"/>
      <c r="B389" s="100"/>
    </row>
    <row r="390" spans="1:2" x14ac:dyDescent="0.2">
      <c r="A390" s="101"/>
      <c r="B390" s="100"/>
    </row>
    <row r="391" spans="1:2" x14ac:dyDescent="0.2">
      <c r="A391" s="101"/>
      <c r="B391" s="100"/>
    </row>
    <row r="392" spans="1:2" x14ac:dyDescent="0.2">
      <c r="A392" s="101"/>
      <c r="B392" s="100"/>
    </row>
    <row r="393" spans="1:2" x14ac:dyDescent="0.2">
      <c r="A393" s="101"/>
      <c r="B393" s="100"/>
    </row>
    <row r="394" spans="1:2" x14ac:dyDescent="0.2">
      <c r="A394" s="101"/>
      <c r="B394" s="100"/>
    </row>
    <row r="395" spans="1:2" x14ac:dyDescent="0.2">
      <c r="A395" s="101"/>
      <c r="B395" s="100"/>
    </row>
    <row r="396" spans="1:2" x14ac:dyDescent="0.2">
      <c r="A396" s="101"/>
      <c r="B396" s="100"/>
    </row>
    <row r="397" spans="1:2" x14ac:dyDescent="0.2">
      <c r="A397" s="101"/>
      <c r="B397" s="100"/>
    </row>
    <row r="398" spans="1:2" x14ac:dyDescent="0.2">
      <c r="A398" s="101"/>
      <c r="B398" s="100"/>
    </row>
    <row r="399" spans="1:2" x14ac:dyDescent="0.2">
      <c r="A399" s="101"/>
      <c r="B399" s="100"/>
    </row>
    <row r="400" spans="1:2" x14ac:dyDescent="0.2">
      <c r="A400" s="101"/>
      <c r="B400" s="100"/>
    </row>
    <row r="401" spans="1:2" x14ac:dyDescent="0.2">
      <c r="A401" s="101"/>
      <c r="B401" s="100"/>
    </row>
    <row r="402" spans="1:2" x14ac:dyDescent="0.2">
      <c r="A402" s="101"/>
      <c r="B402" s="100"/>
    </row>
    <row r="403" spans="1:2" x14ac:dyDescent="0.2">
      <c r="A403" s="101"/>
      <c r="B403" s="100"/>
    </row>
    <row r="404" spans="1:2" x14ac:dyDescent="0.2">
      <c r="A404" s="101"/>
      <c r="B404" s="100"/>
    </row>
    <row r="405" spans="1:2" x14ac:dyDescent="0.2">
      <c r="A405" s="101"/>
      <c r="B405" s="100"/>
    </row>
    <row r="406" spans="1:2" x14ac:dyDescent="0.2">
      <c r="A406" s="101"/>
      <c r="B406" s="100"/>
    </row>
    <row r="407" spans="1:2" x14ac:dyDescent="0.2">
      <c r="A407" s="101"/>
      <c r="B407" s="100"/>
    </row>
    <row r="408" spans="1:2" x14ac:dyDescent="0.2">
      <c r="A408" s="101"/>
      <c r="B408" s="100"/>
    </row>
    <row r="409" spans="1:2" x14ac:dyDescent="0.2">
      <c r="A409" s="101"/>
      <c r="B409" s="100"/>
    </row>
    <row r="410" spans="1:2" x14ac:dyDescent="0.2">
      <c r="A410" s="101"/>
      <c r="B410" s="100"/>
    </row>
    <row r="411" spans="1:2" x14ac:dyDescent="0.2">
      <c r="A411" s="101"/>
      <c r="B411" s="100"/>
    </row>
    <row r="412" spans="1:2" x14ac:dyDescent="0.2">
      <c r="A412" s="101"/>
      <c r="B412" s="100"/>
    </row>
    <row r="413" spans="1:2" x14ac:dyDescent="0.2">
      <c r="A413" s="101"/>
      <c r="B413" s="100"/>
    </row>
    <row r="414" spans="1:2" x14ac:dyDescent="0.2">
      <c r="A414" s="101"/>
      <c r="B414" s="100"/>
    </row>
    <row r="415" spans="1:2" x14ac:dyDescent="0.2">
      <c r="A415" s="101"/>
      <c r="B415" s="100"/>
    </row>
    <row r="416" spans="1:2" x14ac:dyDescent="0.2">
      <c r="A416" s="101"/>
      <c r="B416" s="100"/>
    </row>
    <row r="417" spans="1:2" x14ac:dyDescent="0.2">
      <c r="A417" s="101"/>
      <c r="B417" s="100"/>
    </row>
    <row r="418" spans="1:2" x14ac:dyDescent="0.2">
      <c r="A418" s="101"/>
      <c r="B418" s="100"/>
    </row>
    <row r="419" spans="1:2" x14ac:dyDescent="0.2">
      <c r="A419" s="101"/>
      <c r="B419" s="100"/>
    </row>
    <row r="420" spans="1:2" x14ac:dyDescent="0.2">
      <c r="A420" s="101"/>
      <c r="B420" s="100"/>
    </row>
    <row r="421" spans="1:2" x14ac:dyDescent="0.2">
      <c r="A421" s="101"/>
      <c r="B421" s="100"/>
    </row>
    <row r="422" spans="1:2" x14ac:dyDescent="0.2">
      <c r="A422" s="101"/>
      <c r="B422" s="100"/>
    </row>
    <row r="423" spans="1:2" x14ac:dyDescent="0.2">
      <c r="A423" s="101"/>
      <c r="B423" s="100"/>
    </row>
    <row r="424" spans="1:2" x14ac:dyDescent="0.2">
      <c r="A424" s="101"/>
      <c r="B424" s="100"/>
    </row>
    <row r="425" spans="1:2" x14ac:dyDescent="0.2">
      <c r="A425" s="101"/>
      <c r="B425" s="100"/>
    </row>
    <row r="426" spans="1:2" x14ac:dyDescent="0.2">
      <c r="A426" s="101"/>
      <c r="B426" s="100"/>
    </row>
    <row r="427" spans="1:2" x14ac:dyDescent="0.2">
      <c r="A427" s="101"/>
      <c r="B427" s="100"/>
    </row>
    <row r="428" spans="1:2" x14ac:dyDescent="0.2">
      <c r="A428" s="101"/>
      <c r="B428" s="100"/>
    </row>
    <row r="429" spans="1:2" x14ac:dyDescent="0.2">
      <c r="A429" s="101"/>
      <c r="B429" s="100"/>
    </row>
    <row r="430" spans="1:2" x14ac:dyDescent="0.2">
      <c r="A430" s="101"/>
      <c r="B430" s="100"/>
    </row>
    <row r="431" spans="1:2" x14ac:dyDescent="0.2">
      <c r="A431" s="101"/>
      <c r="B431" s="100"/>
    </row>
    <row r="432" spans="1:2" x14ac:dyDescent="0.2">
      <c r="A432" s="101"/>
      <c r="B432" s="100"/>
    </row>
    <row r="433" spans="1:2" x14ac:dyDescent="0.2">
      <c r="A433" s="101"/>
      <c r="B433" s="100"/>
    </row>
    <row r="434" spans="1:2" x14ac:dyDescent="0.2">
      <c r="A434" s="101"/>
      <c r="B434" s="100"/>
    </row>
    <row r="435" spans="1:2" x14ac:dyDescent="0.2">
      <c r="A435" s="101"/>
      <c r="B435" s="100"/>
    </row>
    <row r="436" spans="1:2" x14ac:dyDescent="0.2">
      <c r="A436" s="101"/>
      <c r="B436" s="100"/>
    </row>
    <row r="437" spans="1:2" x14ac:dyDescent="0.2">
      <c r="A437" s="101"/>
      <c r="B437" s="100"/>
    </row>
    <row r="438" spans="1:2" x14ac:dyDescent="0.2">
      <c r="A438" s="101"/>
      <c r="B438" s="100"/>
    </row>
    <row r="439" spans="1:2" x14ac:dyDescent="0.2">
      <c r="A439" s="101"/>
      <c r="B439" s="100"/>
    </row>
    <row r="440" spans="1:2" x14ac:dyDescent="0.2">
      <c r="A440" s="101"/>
      <c r="B440" s="100"/>
    </row>
    <row r="441" spans="1:2" x14ac:dyDescent="0.2">
      <c r="A441" s="101"/>
      <c r="B441" s="100"/>
    </row>
    <row r="442" spans="1:2" x14ac:dyDescent="0.2">
      <c r="A442" s="101"/>
      <c r="B442" s="100"/>
    </row>
    <row r="443" spans="1:2" x14ac:dyDescent="0.2">
      <c r="A443" s="101"/>
      <c r="B443" s="100"/>
    </row>
    <row r="444" spans="1:2" x14ac:dyDescent="0.2">
      <c r="A444" s="101"/>
      <c r="B444" s="100"/>
    </row>
    <row r="445" spans="1:2" x14ac:dyDescent="0.2">
      <c r="A445" s="101"/>
      <c r="B445" s="100"/>
    </row>
    <row r="446" spans="1:2" x14ac:dyDescent="0.2">
      <c r="A446" s="101"/>
      <c r="B446" s="100"/>
    </row>
    <row r="447" spans="1:2" x14ac:dyDescent="0.2">
      <c r="A447" s="101"/>
      <c r="B447" s="100"/>
    </row>
    <row r="448" spans="1:2" x14ac:dyDescent="0.2">
      <c r="A448" s="101"/>
      <c r="B448" s="100"/>
    </row>
    <row r="449" spans="1:2" x14ac:dyDescent="0.2">
      <c r="A449" s="101"/>
      <c r="B449" s="100"/>
    </row>
    <row r="450" spans="1:2" x14ac:dyDescent="0.2">
      <c r="A450" s="101"/>
      <c r="B450" s="100"/>
    </row>
    <row r="451" spans="1:2" x14ac:dyDescent="0.2">
      <c r="A451" s="101"/>
      <c r="B451" s="100"/>
    </row>
    <row r="452" spans="1:2" x14ac:dyDescent="0.2">
      <c r="A452" s="101"/>
      <c r="B452" s="100"/>
    </row>
    <row r="453" spans="1:2" x14ac:dyDescent="0.2">
      <c r="A453" s="101"/>
      <c r="B453" s="100"/>
    </row>
    <row r="454" spans="1:2" x14ac:dyDescent="0.2">
      <c r="A454" s="101"/>
      <c r="B454" s="100"/>
    </row>
    <row r="455" spans="1:2" x14ac:dyDescent="0.2">
      <c r="A455" s="101"/>
      <c r="B455" s="100"/>
    </row>
    <row r="456" spans="1:2" x14ac:dyDescent="0.2">
      <c r="A456" s="101"/>
      <c r="B456" s="100"/>
    </row>
    <row r="457" spans="1:2" x14ac:dyDescent="0.2">
      <c r="A457" s="101"/>
      <c r="B457" s="100"/>
    </row>
    <row r="458" spans="1:2" x14ac:dyDescent="0.2">
      <c r="A458" s="101"/>
      <c r="B458" s="100"/>
    </row>
    <row r="459" spans="1:2" x14ac:dyDescent="0.2">
      <c r="A459" s="101"/>
      <c r="B459" s="100"/>
    </row>
    <row r="460" spans="1:2" x14ac:dyDescent="0.2">
      <c r="A460" s="101"/>
      <c r="B460" s="100"/>
    </row>
    <row r="461" spans="1:2" x14ac:dyDescent="0.2">
      <c r="A461" s="101"/>
      <c r="B461" s="100"/>
    </row>
    <row r="462" spans="1:2" x14ac:dyDescent="0.2">
      <c r="A462" s="101"/>
      <c r="B462" s="100"/>
    </row>
    <row r="463" spans="1:2" x14ac:dyDescent="0.2">
      <c r="A463" s="101"/>
      <c r="B463" s="100"/>
    </row>
    <row r="464" spans="1:2" x14ac:dyDescent="0.2">
      <c r="A464" s="101"/>
      <c r="B464" s="100"/>
    </row>
    <row r="465" spans="1:2" x14ac:dyDescent="0.2">
      <c r="A465" s="101"/>
      <c r="B465" s="100"/>
    </row>
    <row r="466" spans="1:2" x14ac:dyDescent="0.2">
      <c r="A466" s="101"/>
      <c r="B466" s="100"/>
    </row>
    <row r="467" spans="1:2" x14ac:dyDescent="0.2">
      <c r="A467" s="101"/>
      <c r="B467" s="100"/>
    </row>
    <row r="468" spans="1:2" x14ac:dyDescent="0.2">
      <c r="A468" s="101"/>
      <c r="B468" s="100"/>
    </row>
    <row r="469" spans="1:2" x14ac:dyDescent="0.2">
      <c r="A469" s="101"/>
      <c r="B469" s="100"/>
    </row>
    <row r="470" spans="1:2" x14ac:dyDescent="0.2">
      <c r="A470" s="101"/>
      <c r="B470" s="100"/>
    </row>
    <row r="471" spans="1:2" x14ac:dyDescent="0.2">
      <c r="A471" s="101"/>
      <c r="B471" s="100"/>
    </row>
    <row r="472" spans="1:2" x14ac:dyDescent="0.2">
      <c r="A472" s="101"/>
      <c r="B472" s="100"/>
    </row>
    <row r="473" spans="1:2" x14ac:dyDescent="0.2">
      <c r="A473" s="101"/>
      <c r="B473" s="100"/>
    </row>
    <row r="474" spans="1:2" x14ac:dyDescent="0.2">
      <c r="A474" s="101"/>
      <c r="B474" s="100"/>
    </row>
    <row r="475" spans="1:2" x14ac:dyDescent="0.2">
      <c r="A475" s="101"/>
      <c r="B475" s="100"/>
    </row>
    <row r="476" spans="1:2" x14ac:dyDescent="0.2">
      <c r="A476" s="101"/>
      <c r="B476" s="100"/>
    </row>
    <row r="477" spans="1:2" x14ac:dyDescent="0.2">
      <c r="A477" s="101"/>
      <c r="B477" s="100"/>
    </row>
    <row r="478" spans="1:2" x14ac:dyDescent="0.2">
      <c r="A478" s="101"/>
      <c r="B478" s="100"/>
    </row>
    <row r="479" spans="1:2" x14ac:dyDescent="0.2">
      <c r="A479" s="101"/>
      <c r="B479" s="100"/>
    </row>
    <row r="480" spans="1:2" x14ac:dyDescent="0.2">
      <c r="A480" s="101"/>
      <c r="B480" s="100"/>
    </row>
    <row r="481" spans="1:2" x14ac:dyDescent="0.2">
      <c r="A481" s="101"/>
      <c r="B481" s="100"/>
    </row>
    <row r="482" spans="1:2" x14ac:dyDescent="0.2">
      <c r="A482" s="101"/>
      <c r="B482" s="100"/>
    </row>
    <row r="483" spans="1:2" x14ac:dyDescent="0.2">
      <c r="A483" s="101"/>
      <c r="B483" s="100"/>
    </row>
    <row r="484" spans="1:2" x14ac:dyDescent="0.2">
      <c r="A484" s="101"/>
      <c r="B484" s="100"/>
    </row>
    <row r="485" spans="1:2" x14ac:dyDescent="0.2">
      <c r="A485" s="101"/>
      <c r="B485" s="100"/>
    </row>
    <row r="486" spans="1:2" x14ac:dyDescent="0.2">
      <c r="A486" s="101"/>
      <c r="B486" s="100"/>
    </row>
    <row r="487" spans="1:2" x14ac:dyDescent="0.2">
      <c r="A487" s="101"/>
      <c r="B487" s="100"/>
    </row>
    <row r="488" spans="1:2" x14ac:dyDescent="0.2">
      <c r="A488" s="101"/>
      <c r="B488" s="100"/>
    </row>
    <row r="489" spans="1:2" x14ac:dyDescent="0.2">
      <c r="A489" s="101"/>
      <c r="B489" s="100"/>
    </row>
    <row r="490" spans="1:2" x14ac:dyDescent="0.2">
      <c r="A490" s="101"/>
      <c r="B490" s="100"/>
    </row>
    <row r="491" spans="1:2" x14ac:dyDescent="0.2">
      <c r="A491" s="101"/>
      <c r="B491" s="100"/>
    </row>
    <row r="492" spans="1:2" x14ac:dyDescent="0.2">
      <c r="A492" s="101"/>
      <c r="B492" s="100"/>
    </row>
    <row r="493" spans="1:2" x14ac:dyDescent="0.2">
      <c r="A493" s="101"/>
      <c r="B493" s="100"/>
    </row>
    <row r="494" spans="1:2" x14ac:dyDescent="0.2">
      <c r="A494" s="101"/>
      <c r="B494" s="100"/>
    </row>
    <row r="495" spans="1:2" x14ac:dyDescent="0.2">
      <c r="A495" s="101"/>
      <c r="B495" s="100"/>
    </row>
    <row r="496" spans="1:2" x14ac:dyDescent="0.2">
      <c r="A496" s="101"/>
      <c r="B496" s="100"/>
    </row>
    <row r="497" spans="1:2" x14ac:dyDescent="0.2">
      <c r="A497" s="101"/>
      <c r="B497" s="100"/>
    </row>
    <row r="498" spans="1:2" x14ac:dyDescent="0.2">
      <c r="A498" s="101"/>
      <c r="B498" s="100"/>
    </row>
    <row r="499" spans="1:2" x14ac:dyDescent="0.2">
      <c r="A499" s="101"/>
      <c r="B499" s="100"/>
    </row>
    <row r="500" spans="1:2" x14ac:dyDescent="0.2">
      <c r="A500" s="101"/>
      <c r="B500" s="100"/>
    </row>
    <row r="501" spans="1:2" x14ac:dyDescent="0.2">
      <c r="A501" s="101"/>
      <c r="B501" s="100"/>
    </row>
    <row r="502" spans="1:2" x14ac:dyDescent="0.2">
      <c r="A502" s="101"/>
      <c r="B502" s="100"/>
    </row>
    <row r="503" spans="1:2" x14ac:dyDescent="0.2">
      <c r="A503" s="101"/>
      <c r="B503" s="100"/>
    </row>
    <row r="504" spans="1:2" x14ac:dyDescent="0.2">
      <c r="A504" s="101"/>
      <c r="B504" s="100"/>
    </row>
    <row r="505" spans="1:2" x14ac:dyDescent="0.2">
      <c r="A505" s="101"/>
      <c r="B505" s="100"/>
    </row>
    <row r="506" spans="1:2" x14ac:dyDescent="0.2">
      <c r="A506" s="101"/>
      <c r="B506" s="100"/>
    </row>
    <row r="507" spans="1:2" x14ac:dyDescent="0.2">
      <c r="A507" s="101"/>
      <c r="B507" s="100"/>
    </row>
    <row r="508" spans="1:2" x14ac:dyDescent="0.2">
      <c r="A508" s="101"/>
      <c r="B508" s="100"/>
    </row>
    <row r="509" spans="1:2" x14ac:dyDescent="0.2">
      <c r="A509" s="101"/>
      <c r="B509" s="100"/>
    </row>
    <row r="510" spans="1:2" x14ac:dyDescent="0.2">
      <c r="A510" s="101"/>
      <c r="B510" s="100"/>
    </row>
    <row r="511" spans="1:2" x14ac:dyDescent="0.2">
      <c r="A511" s="101"/>
      <c r="B511" s="100"/>
    </row>
    <row r="512" spans="1:2" x14ac:dyDescent="0.2">
      <c r="A512" s="101"/>
      <c r="B512" s="100"/>
    </row>
    <row r="513" spans="1:2" x14ac:dyDescent="0.2">
      <c r="A513" s="101"/>
      <c r="B513" s="100"/>
    </row>
    <row r="514" spans="1:2" x14ac:dyDescent="0.2">
      <c r="A514" s="101"/>
      <c r="B514" s="100"/>
    </row>
    <row r="515" spans="1:2" x14ac:dyDescent="0.2">
      <c r="A515" s="101"/>
      <c r="B515" s="100"/>
    </row>
    <row r="516" spans="1:2" x14ac:dyDescent="0.2">
      <c r="A516" s="101"/>
      <c r="B516" s="100"/>
    </row>
    <row r="517" spans="1:2" x14ac:dyDescent="0.2">
      <c r="A517" s="101"/>
      <c r="B517" s="100"/>
    </row>
    <row r="518" spans="1:2" x14ac:dyDescent="0.2">
      <c r="A518" s="101"/>
      <c r="B518" s="100"/>
    </row>
    <row r="519" spans="1:2" x14ac:dyDescent="0.2">
      <c r="A519" s="101"/>
      <c r="B519" s="100"/>
    </row>
    <row r="520" spans="1:2" x14ac:dyDescent="0.2">
      <c r="A520" s="101"/>
      <c r="B520" s="100"/>
    </row>
    <row r="521" spans="1:2" x14ac:dyDescent="0.2">
      <c r="A521" s="101"/>
      <c r="B521" s="100"/>
    </row>
    <row r="522" spans="1:2" x14ac:dyDescent="0.2">
      <c r="A522" s="101"/>
      <c r="B522" s="100"/>
    </row>
    <row r="523" spans="1:2" x14ac:dyDescent="0.2">
      <c r="A523" s="101"/>
      <c r="B523" s="100"/>
    </row>
    <row r="524" spans="1:2" x14ac:dyDescent="0.2">
      <c r="A524" s="101"/>
      <c r="B524" s="100"/>
    </row>
    <row r="525" spans="1:2" x14ac:dyDescent="0.2">
      <c r="A525" s="101"/>
      <c r="B525" s="100"/>
    </row>
    <row r="526" spans="1:2" x14ac:dyDescent="0.2">
      <c r="A526" s="101"/>
      <c r="B526" s="100"/>
    </row>
    <row r="527" spans="1:2" x14ac:dyDescent="0.2">
      <c r="A527" s="101"/>
      <c r="B527" s="100"/>
    </row>
    <row r="528" spans="1:2" x14ac:dyDescent="0.2">
      <c r="A528" s="101"/>
      <c r="B528" s="100"/>
    </row>
    <row r="529" spans="1:2" x14ac:dyDescent="0.2">
      <c r="A529" s="101"/>
      <c r="B529" s="100"/>
    </row>
    <row r="530" spans="1:2" x14ac:dyDescent="0.2">
      <c r="A530" s="101"/>
      <c r="B530" s="100"/>
    </row>
    <row r="531" spans="1:2" x14ac:dyDescent="0.2">
      <c r="A531" s="101"/>
      <c r="B531" s="100"/>
    </row>
    <row r="532" spans="1:2" x14ac:dyDescent="0.2">
      <c r="A532" s="101"/>
      <c r="B532" s="100"/>
    </row>
    <row r="533" spans="1:2" x14ac:dyDescent="0.2">
      <c r="A533" s="101"/>
      <c r="B533" s="100"/>
    </row>
    <row r="534" spans="1:2" x14ac:dyDescent="0.2">
      <c r="A534" s="101"/>
      <c r="B534" s="100"/>
    </row>
    <row r="535" spans="1:2" x14ac:dyDescent="0.2">
      <c r="A535" s="101"/>
      <c r="B535" s="100"/>
    </row>
    <row r="536" spans="1:2" x14ac:dyDescent="0.2">
      <c r="A536" s="101"/>
      <c r="B536" s="100"/>
    </row>
    <row r="537" spans="1:2" x14ac:dyDescent="0.2">
      <c r="A537" s="101"/>
      <c r="B537" s="100"/>
    </row>
    <row r="538" spans="1:2" x14ac:dyDescent="0.2">
      <c r="A538" s="101"/>
      <c r="B538" s="100"/>
    </row>
    <row r="539" spans="1:2" x14ac:dyDescent="0.2">
      <c r="A539" s="101"/>
      <c r="B539" s="100"/>
    </row>
    <row r="540" spans="1:2" x14ac:dyDescent="0.2">
      <c r="A540" s="101"/>
      <c r="B540" s="100"/>
    </row>
    <row r="541" spans="1:2" x14ac:dyDescent="0.2">
      <c r="A541" s="101"/>
      <c r="B541" s="100"/>
    </row>
    <row r="542" spans="1:2" x14ac:dyDescent="0.2">
      <c r="A542" s="101"/>
      <c r="B542" s="100"/>
    </row>
    <row r="543" spans="1:2" x14ac:dyDescent="0.2">
      <c r="A543" s="101"/>
      <c r="B543" s="100"/>
    </row>
    <row r="544" spans="1:2" x14ac:dyDescent="0.2">
      <c r="A544" s="101"/>
      <c r="B544" s="100"/>
    </row>
    <row r="545" spans="1:2" x14ac:dyDescent="0.2">
      <c r="A545" s="101"/>
      <c r="B545" s="100"/>
    </row>
    <row r="546" spans="1:2" x14ac:dyDescent="0.2">
      <c r="A546" s="101"/>
      <c r="B546" s="100"/>
    </row>
    <row r="547" spans="1:2" x14ac:dyDescent="0.2">
      <c r="A547" s="101"/>
      <c r="B547" s="100"/>
    </row>
    <row r="548" spans="1:2" x14ac:dyDescent="0.2">
      <c r="A548" s="101"/>
      <c r="B548" s="100"/>
    </row>
    <row r="549" spans="1:2" x14ac:dyDescent="0.2">
      <c r="A549" s="101"/>
      <c r="B549" s="100"/>
    </row>
    <row r="550" spans="1:2" x14ac:dyDescent="0.2">
      <c r="A550" s="101"/>
      <c r="B550" s="100"/>
    </row>
    <row r="551" spans="1:2" x14ac:dyDescent="0.2">
      <c r="A551" s="101"/>
      <c r="B551" s="100"/>
    </row>
    <row r="552" spans="1:2" x14ac:dyDescent="0.2">
      <c r="A552" s="101"/>
      <c r="B552" s="100"/>
    </row>
    <row r="553" spans="1:2" x14ac:dyDescent="0.2">
      <c r="A553" s="101"/>
      <c r="B553" s="100"/>
    </row>
    <row r="554" spans="1:2" x14ac:dyDescent="0.2">
      <c r="A554" s="101"/>
      <c r="B554" s="100"/>
    </row>
    <row r="555" spans="1:2" x14ac:dyDescent="0.2">
      <c r="A555" s="101"/>
      <c r="B555" s="100"/>
    </row>
    <row r="556" spans="1:2" x14ac:dyDescent="0.2">
      <c r="A556" s="101"/>
      <c r="B556" s="100"/>
    </row>
    <row r="557" spans="1:2" x14ac:dyDescent="0.2">
      <c r="A557" s="101"/>
      <c r="B557" s="100"/>
    </row>
    <row r="558" spans="1:2" x14ac:dyDescent="0.2">
      <c r="A558" s="101"/>
      <c r="B558" s="100"/>
    </row>
    <row r="559" spans="1:2" x14ac:dyDescent="0.2">
      <c r="A559" s="101"/>
      <c r="B559" s="100"/>
    </row>
    <row r="560" spans="1:2" x14ac:dyDescent="0.2">
      <c r="A560" s="101"/>
      <c r="B560" s="100"/>
    </row>
    <row r="561" spans="1:2" x14ac:dyDescent="0.2">
      <c r="A561" s="101"/>
      <c r="B561" s="100"/>
    </row>
    <row r="562" spans="1:2" x14ac:dyDescent="0.2">
      <c r="A562" s="101"/>
      <c r="B562" s="100"/>
    </row>
    <row r="563" spans="1:2" x14ac:dyDescent="0.2">
      <c r="A563" s="101"/>
      <c r="B563" s="100"/>
    </row>
    <row r="564" spans="1:2" x14ac:dyDescent="0.2">
      <c r="A564" s="101"/>
      <c r="B564" s="100"/>
    </row>
    <row r="565" spans="1:2" x14ac:dyDescent="0.2">
      <c r="A565" s="101"/>
      <c r="B565" s="100"/>
    </row>
    <row r="566" spans="1:2" x14ac:dyDescent="0.2">
      <c r="A566" s="101"/>
      <c r="B566" s="100"/>
    </row>
    <row r="567" spans="1:2" x14ac:dyDescent="0.2">
      <c r="A567" s="101"/>
      <c r="B567" s="100"/>
    </row>
    <row r="568" spans="1:2" x14ac:dyDescent="0.2">
      <c r="A568" s="101"/>
      <c r="B568" s="100"/>
    </row>
    <row r="569" spans="1:2" x14ac:dyDescent="0.2">
      <c r="A569" s="101"/>
      <c r="B569" s="100"/>
    </row>
    <row r="570" spans="1:2" x14ac:dyDescent="0.2">
      <c r="A570" s="101"/>
      <c r="B570" s="100"/>
    </row>
    <row r="571" spans="1:2" x14ac:dyDescent="0.2">
      <c r="A571" s="101"/>
      <c r="B571" s="100"/>
    </row>
    <row r="572" spans="1:2" x14ac:dyDescent="0.2">
      <c r="A572" s="101"/>
      <c r="B572" s="100"/>
    </row>
    <row r="573" spans="1:2" x14ac:dyDescent="0.2">
      <c r="A573" s="101"/>
      <c r="B573" s="100"/>
    </row>
    <row r="574" spans="1:2" x14ac:dyDescent="0.2">
      <c r="A574" s="101"/>
      <c r="B574" s="100"/>
    </row>
    <row r="575" spans="1:2" x14ac:dyDescent="0.2">
      <c r="A575" s="101"/>
      <c r="B575" s="100"/>
    </row>
    <row r="576" spans="1:2" x14ac:dyDescent="0.2">
      <c r="A576" s="101"/>
      <c r="B576" s="100"/>
    </row>
    <row r="577" spans="1:2" x14ac:dyDescent="0.2">
      <c r="A577" s="101"/>
      <c r="B577" s="100"/>
    </row>
    <row r="578" spans="1:2" x14ac:dyDescent="0.2">
      <c r="A578" s="101"/>
      <c r="B578" s="100"/>
    </row>
    <row r="579" spans="1:2" x14ac:dyDescent="0.2">
      <c r="A579" s="101"/>
      <c r="B579" s="100"/>
    </row>
    <row r="580" spans="1:2" x14ac:dyDescent="0.2">
      <c r="A580" s="101"/>
      <c r="B580" s="100"/>
    </row>
    <row r="581" spans="1:2" x14ac:dyDescent="0.2">
      <c r="A581" s="101"/>
      <c r="B581" s="100"/>
    </row>
    <row r="582" spans="1:2" x14ac:dyDescent="0.2">
      <c r="A582" s="101"/>
      <c r="B582" s="100"/>
    </row>
    <row r="583" spans="1:2" x14ac:dyDescent="0.2">
      <c r="A583" s="101"/>
      <c r="B583" s="100"/>
    </row>
    <row r="584" spans="1:2" x14ac:dyDescent="0.2">
      <c r="A584" s="101"/>
      <c r="B584" s="100"/>
    </row>
    <row r="585" spans="1:2" x14ac:dyDescent="0.2">
      <c r="A585" s="101"/>
      <c r="B585" s="100"/>
    </row>
    <row r="586" spans="1:2" x14ac:dyDescent="0.2">
      <c r="A586" s="101"/>
      <c r="B586" s="100"/>
    </row>
    <row r="587" spans="1:2" x14ac:dyDescent="0.2">
      <c r="A587" s="101"/>
      <c r="B587" s="100"/>
    </row>
    <row r="588" spans="1:2" x14ac:dyDescent="0.2">
      <c r="A588" s="101"/>
      <c r="B588" s="100"/>
    </row>
    <row r="589" spans="1:2" x14ac:dyDescent="0.2">
      <c r="A589" s="101"/>
      <c r="B589" s="100"/>
    </row>
    <row r="590" spans="1:2" x14ac:dyDescent="0.2">
      <c r="A590" s="101"/>
      <c r="B590" s="100"/>
    </row>
    <row r="591" spans="1:2" x14ac:dyDescent="0.2">
      <c r="A591" s="101"/>
      <c r="B591" s="100"/>
    </row>
    <row r="592" spans="1:2" x14ac:dyDescent="0.2">
      <c r="A592" s="101"/>
      <c r="B592" s="100"/>
    </row>
    <row r="593" spans="1:2" x14ac:dyDescent="0.2">
      <c r="A593" s="101"/>
      <c r="B593" s="100"/>
    </row>
    <row r="594" spans="1:2" x14ac:dyDescent="0.2">
      <c r="A594" s="101"/>
      <c r="B594" s="100"/>
    </row>
    <row r="595" spans="1:2" x14ac:dyDescent="0.2">
      <c r="A595" s="101"/>
      <c r="B595" s="100"/>
    </row>
    <row r="596" spans="1:2" x14ac:dyDescent="0.2">
      <c r="A596" s="101"/>
      <c r="B596" s="100"/>
    </row>
    <row r="597" spans="1:2" x14ac:dyDescent="0.2">
      <c r="A597" s="101"/>
      <c r="B597" s="100"/>
    </row>
    <row r="598" spans="1:2" x14ac:dyDescent="0.2">
      <c r="A598" s="101"/>
      <c r="B598" s="100"/>
    </row>
    <row r="599" spans="1:2" x14ac:dyDescent="0.2">
      <c r="A599" s="101"/>
      <c r="B599" s="100"/>
    </row>
    <row r="600" spans="1:2" x14ac:dyDescent="0.2">
      <c r="A600" s="101"/>
      <c r="B600" s="100"/>
    </row>
    <row r="601" spans="1:2" x14ac:dyDescent="0.2">
      <c r="A601" s="101"/>
      <c r="B601" s="100"/>
    </row>
    <row r="602" spans="1:2" x14ac:dyDescent="0.2">
      <c r="A602" s="101"/>
      <c r="B602" s="100"/>
    </row>
    <row r="603" spans="1:2" x14ac:dyDescent="0.2">
      <c r="A603" s="101"/>
      <c r="B603" s="100"/>
    </row>
    <row r="604" spans="1:2" x14ac:dyDescent="0.2">
      <c r="A604" s="101"/>
      <c r="B604" s="100"/>
    </row>
    <row r="605" spans="1:2" x14ac:dyDescent="0.2">
      <c r="A605" s="101"/>
      <c r="B605" s="100"/>
    </row>
    <row r="606" spans="1:2" x14ac:dyDescent="0.2">
      <c r="A606" s="101"/>
      <c r="B606" s="100"/>
    </row>
    <row r="607" spans="1:2" x14ac:dyDescent="0.2">
      <c r="A607" s="101"/>
      <c r="B607" s="100"/>
    </row>
    <row r="608" spans="1:2" x14ac:dyDescent="0.2">
      <c r="A608" s="101"/>
      <c r="B608" s="100"/>
    </row>
    <row r="609" spans="1:2" x14ac:dyDescent="0.2">
      <c r="A609" s="101"/>
      <c r="B609" s="100"/>
    </row>
    <row r="610" spans="1:2" x14ac:dyDescent="0.2">
      <c r="A610" s="101"/>
      <c r="B610" s="100"/>
    </row>
    <row r="611" spans="1:2" x14ac:dyDescent="0.2">
      <c r="A611" s="101"/>
      <c r="B611" s="100"/>
    </row>
    <row r="612" spans="1:2" x14ac:dyDescent="0.2">
      <c r="A612" s="101"/>
      <c r="B612" s="100"/>
    </row>
    <row r="613" spans="1:2" x14ac:dyDescent="0.2">
      <c r="A613" s="101"/>
      <c r="B613" s="100"/>
    </row>
    <row r="614" spans="1:2" x14ac:dyDescent="0.2">
      <c r="A614" s="101"/>
      <c r="B614" s="100"/>
    </row>
    <row r="615" spans="1:2" x14ac:dyDescent="0.2">
      <c r="A615" s="101"/>
      <c r="B615" s="100"/>
    </row>
    <row r="616" spans="1:2" x14ac:dyDescent="0.2">
      <c r="A616" s="101"/>
      <c r="B616" s="100"/>
    </row>
    <row r="617" spans="1:2" x14ac:dyDescent="0.2">
      <c r="A617" s="101"/>
      <c r="B617" s="100"/>
    </row>
    <row r="618" spans="1:2" x14ac:dyDescent="0.2">
      <c r="A618" s="101"/>
      <c r="B618" s="100"/>
    </row>
    <row r="619" spans="1:2" x14ac:dyDescent="0.2">
      <c r="A619" s="101"/>
      <c r="B619" s="100"/>
    </row>
    <row r="620" spans="1:2" x14ac:dyDescent="0.2">
      <c r="A620" s="101"/>
      <c r="B620" s="100"/>
    </row>
    <row r="621" spans="1:2" x14ac:dyDescent="0.2">
      <c r="A621" s="101"/>
      <c r="B621" s="100"/>
    </row>
    <row r="622" spans="1:2" x14ac:dyDescent="0.2">
      <c r="A622" s="101"/>
      <c r="B622" s="100"/>
    </row>
    <row r="623" spans="1:2" x14ac:dyDescent="0.2">
      <c r="A623" s="101"/>
      <c r="B623" s="100"/>
    </row>
    <row r="624" spans="1:2" x14ac:dyDescent="0.2">
      <c r="A624" s="101"/>
      <c r="B624" s="100"/>
    </row>
    <row r="625" spans="1:2" x14ac:dyDescent="0.2">
      <c r="A625" s="101"/>
      <c r="B625" s="100"/>
    </row>
    <row r="626" spans="1:2" x14ac:dyDescent="0.2">
      <c r="A626" s="101"/>
      <c r="B626" s="100"/>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F42"/>
  <sheetViews>
    <sheetView workbookViewId="0">
      <pane ySplit="2" topLeftCell="A3" activePane="bottomLeft" state="frozen"/>
      <selection pane="bottomLeft" activeCell="B2" sqref="B2"/>
    </sheetView>
  </sheetViews>
  <sheetFormatPr defaultColWidth="15.140625" defaultRowHeight="12.75" x14ac:dyDescent="0.2"/>
  <cols>
    <col min="1" max="1" width="24.7109375" style="20" bestFit="1" customWidth="1"/>
    <col min="2" max="2" width="14.5703125" style="20" customWidth="1"/>
    <col min="3" max="3" width="8.42578125" style="20" customWidth="1"/>
    <col min="4" max="4" width="14.5703125" style="20" bestFit="1" customWidth="1"/>
    <col min="5" max="5" width="10.7109375" style="20" customWidth="1"/>
    <col min="6" max="6" width="10.42578125" style="20" bestFit="1" customWidth="1"/>
    <col min="7" max="8" width="4.7109375" style="19" customWidth="1"/>
    <col min="9" max="9" width="14.5703125" style="20" bestFit="1" customWidth="1"/>
    <col min="10" max="10" width="10.140625" style="20" customWidth="1"/>
    <col min="11" max="11" width="10.42578125" style="20" bestFit="1" customWidth="1"/>
    <col min="12" max="12" width="4.7109375" style="19" customWidth="1"/>
    <col min="13" max="13" width="24.42578125" style="20" customWidth="1"/>
    <col min="14" max="14" width="10.7109375" style="20" customWidth="1"/>
    <col min="15" max="15" width="10.42578125" style="20" bestFit="1" customWidth="1"/>
    <col min="16" max="16" width="4.7109375" style="21" customWidth="1"/>
    <col min="17" max="17" width="22.140625" style="20" customWidth="1"/>
    <col min="18" max="18" width="10.85546875" style="20" customWidth="1"/>
    <col min="19" max="19" width="10.42578125" style="20" bestFit="1" customWidth="1"/>
    <col min="20" max="21" width="4.7109375" style="19" customWidth="1"/>
    <col min="22" max="22" width="28.7109375" style="20" customWidth="1"/>
    <col min="23" max="23" width="11" style="20" customWidth="1"/>
    <col min="24" max="24" width="10.42578125" style="20" bestFit="1" customWidth="1"/>
    <col min="25" max="25" width="4.7109375" style="19" customWidth="1"/>
    <col min="26" max="26" width="18.7109375" style="20" customWidth="1"/>
    <col min="27" max="27" width="11.140625" style="20" customWidth="1"/>
    <col min="28" max="28" width="10.42578125" style="20" bestFit="1" customWidth="1"/>
    <col min="29" max="29" width="4.7109375" style="19" customWidth="1"/>
    <col min="30" max="30" width="18.7109375" style="20" customWidth="1"/>
    <col min="31" max="31" width="10.42578125" style="20" customWidth="1"/>
    <col min="32" max="32" width="10.42578125" style="20" bestFit="1" customWidth="1"/>
    <col min="33" max="33" width="4.7109375" style="19" customWidth="1"/>
    <col min="34" max="34" width="18.7109375" style="20" customWidth="1"/>
    <col min="35" max="35" width="11" style="20" customWidth="1"/>
    <col min="36" max="36" width="10.42578125" style="20" bestFit="1" customWidth="1"/>
    <col min="37" max="37" width="4.7109375" style="20" customWidth="1"/>
    <col min="38" max="38" width="14.5703125" style="20" bestFit="1" customWidth="1"/>
    <col min="39" max="39" width="11" style="20" customWidth="1"/>
    <col min="40" max="40" width="10.42578125" style="20" bestFit="1" customWidth="1"/>
    <col min="41" max="41" width="4.7109375" style="19" customWidth="1"/>
    <col min="42" max="42" width="14.5703125" style="20" bestFit="1" customWidth="1"/>
    <col min="43" max="43" width="11.140625" style="20" customWidth="1"/>
    <col min="44" max="44" width="10.42578125" style="20" bestFit="1" customWidth="1"/>
    <col min="45" max="45" width="4.7109375" style="19" customWidth="1"/>
    <col min="46" max="46" width="14.5703125" style="20" bestFit="1" customWidth="1"/>
    <col min="47" max="47" width="10.28515625" style="20" customWidth="1"/>
    <col min="48" max="48" width="10.42578125" style="20" bestFit="1" customWidth="1"/>
    <col min="49" max="49" width="4.7109375" style="19" customWidth="1"/>
    <col min="50" max="50" width="14.5703125" style="20" bestFit="1" customWidth="1"/>
    <col min="51" max="51" width="11.140625" style="20" customWidth="1"/>
    <col min="52" max="52" width="10.42578125" style="20" bestFit="1" customWidth="1"/>
    <col min="53" max="54" width="4.7109375" style="19" customWidth="1"/>
    <col min="55" max="55" width="14.5703125" style="20" bestFit="1" customWidth="1"/>
    <col min="56" max="56" width="11.140625" style="20" customWidth="1"/>
    <col min="57" max="57" width="10.42578125" style="20" bestFit="1" customWidth="1"/>
    <col min="58" max="59" width="4.7109375" style="19" customWidth="1"/>
    <col min="60" max="60" width="14.5703125" style="20" bestFit="1" customWidth="1"/>
    <col min="61" max="61" width="11.140625" style="20" customWidth="1"/>
    <col min="62" max="62" width="10.42578125" style="20" bestFit="1" customWidth="1"/>
    <col min="63" max="64" width="4.7109375" style="19" customWidth="1"/>
    <col min="65" max="65" width="14.5703125" style="20" bestFit="1" customWidth="1"/>
    <col min="66" max="66" width="11.140625" style="20" customWidth="1"/>
    <col min="67" max="67" width="10.42578125" style="20" bestFit="1" customWidth="1"/>
    <col min="68" max="69" width="4.7109375" style="19" customWidth="1"/>
    <col min="70" max="70" width="14.5703125" style="20" bestFit="1" customWidth="1"/>
    <col min="71" max="71" width="11.140625" style="20" customWidth="1"/>
    <col min="72" max="72" width="10.42578125" style="20" bestFit="1" customWidth="1"/>
    <col min="73" max="74" width="4.7109375" style="19" customWidth="1"/>
    <col min="75" max="75" width="14.5703125" style="20" bestFit="1" customWidth="1"/>
    <col min="76" max="76" width="11.140625" style="20" customWidth="1"/>
    <col min="77" max="77" width="10.42578125" style="20" bestFit="1" customWidth="1"/>
    <col min="78" max="79" width="4.7109375" style="19" customWidth="1"/>
    <col min="80" max="80" width="14.5703125" style="20" bestFit="1" customWidth="1"/>
    <col min="81" max="81" width="11.140625" style="20" customWidth="1"/>
    <col min="82" max="82" width="10.42578125" style="20" bestFit="1" customWidth="1"/>
    <col min="83" max="84" width="4.7109375" style="19" customWidth="1"/>
    <col min="85" max="85" width="14.5703125" style="20" bestFit="1" customWidth="1"/>
    <col min="86" max="86" width="11.140625" style="20" customWidth="1"/>
    <col min="87" max="87" width="10.42578125" style="20" bestFit="1" customWidth="1"/>
    <col min="88" max="88" width="4.7109375" style="19" customWidth="1"/>
    <col min="89" max="89" width="34.28515625" style="20" customWidth="1"/>
    <col min="90" max="90" width="17.85546875" style="20" bestFit="1" customWidth="1"/>
    <col min="91" max="91" width="8.42578125" style="19" bestFit="1" customWidth="1"/>
    <col min="92" max="92" width="8.5703125" style="20" customWidth="1"/>
    <col min="93" max="93" width="7.28515625" style="19" bestFit="1" customWidth="1"/>
    <col min="94" max="94" width="7.85546875" style="19" customWidth="1"/>
    <col min="95" max="95" width="7.140625" style="19" customWidth="1"/>
    <col min="96" max="96" width="4.7109375" style="19" customWidth="1"/>
    <col min="97" max="97" width="14.5703125" style="20" bestFit="1" customWidth="1"/>
    <col min="98" max="98" width="11" style="20" customWidth="1"/>
    <col min="99" max="99" width="10.42578125" style="20" bestFit="1" customWidth="1"/>
    <col min="100" max="100" width="4.7109375" style="19" customWidth="1"/>
    <col min="101" max="101" width="14.5703125" style="20" customWidth="1"/>
    <col min="102" max="102" width="11" style="20" customWidth="1"/>
    <col min="103" max="103" width="10.42578125" style="20" bestFit="1" customWidth="1"/>
    <col min="104" max="104" width="9.140625" style="20" customWidth="1"/>
    <col min="105" max="105" width="18.140625" style="20" customWidth="1"/>
    <col min="106" max="106" width="10.7109375" style="20" customWidth="1"/>
    <col min="107" max="107" width="10.42578125" style="20" bestFit="1" customWidth="1"/>
    <col min="108" max="108" width="4.7109375" style="19" customWidth="1"/>
    <col min="109" max="109" width="14.5703125" style="20" bestFit="1" customWidth="1"/>
    <col min="110" max="110" width="11.140625" style="20" customWidth="1"/>
    <col min="111" max="111" width="10.42578125" style="20" bestFit="1" customWidth="1"/>
    <col min="112" max="112" width="6.42578125" style="20" customWidth="1"/>
    <col min="113" max="113" width="14.5703125" style="20" bestFit="1" customWidth="1"/>
    <col min="114" max="114" width="11" style="20" customWidth="1"/>
    <col min="115" max="115" width="10.42578125" style="20" bestFit="1" customWidth="1"/>
    <col min="116" max="116" width="4.7109375" style="19" customWidth="1"/>
    <col min="117" max="117" width="14.5703125" style="20" bestFit="1" customWidth="1"/>
    <col min="118" max="118" width="10.7109375" style="20" customWidth="1"/>
    <col min="119" max="119" width="10.42578125" style="20" bestFit="1" customWidth="1"/>
    <col min="120" max="120" width="4.7109375" style="19" customWidth="1"/>
    <col min="121" max="121" width="14.5703125" style="20" bestFit="1" customWidth="1"/>
    <col min="122" max="122" width="10.85546875" style="20" customWidth="1"/>
    <col min="123" max="123" width="10.42578125" style="20" bestFit="1" customWidth="1"/>
    <col min="124" max="124" width="4.7109375" style="19" customWidth="1"/>
    <col min="125" max="141" width="15.140625" style="19"/>
    <col min="142" max="149" width="15.140625" style="20"/>
    <col min="150" max="1280" width="15.140625" style="19"/>
    <col min="1281" max="16384" width="15.140625" style="20"/>
  </cols>
  <sheetData>
    <row r="1" spans="1:123" s="53" customFormat="1" ht="13.5" thickBot="1" x14ac:dyDescent="0.25">
      <c r="A1" s="126" t="s">
        <v>123</v>
      </c>
      <c r="B1" s="127"/>
      <c r="C1" s="127"/>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t="s">
        <v>83</v>
      </c>
      <c r="AM1" s="48"/>
      <c r="AN1" s="48"/>
      <c r="AO1" s="48"/>
      <c r="AP1" s="48"/>
      <c r="AQ1" s="48"/>
      <c r="AR1" s="48"/>
      <c r="AS1" s="48"/>
      <c r="AT1" s="48"/>
      <c r="AU1" s="48"/>
      <c r="AV1" s="48"/>
      <c r="AW1" s="48"/>
      <c r="AX1" s="48" t="s">
        <v>138</v>
      </c>
      <c r="BC1" s="48"/>
      <c r="BH1" s="48"/>
      <c r="BI1" s="48"/>
      <c r="BM1" s="48" t="s">
        <v>138</v>
      </c>
      <c r="BR1" s="48"/>
      <c r="BW1" s="48"/>
      <c r="CB1" s="48" t="s">
        <v>138</v>
      </c>
      <c r="CG1" s="48"/>
      <c r="CK1" s="22"/>
      <c r="CL1" s="20"/>
      <c r="CM1" s="103"/>
      <c r="CN1" s="20"/>
      <c r="CO1" s="19"/>
      <c r="CP1" s="182" t="s">
        <v>108</v>
      </c>
      <c r="CQ1" s="183"/>
      <c r="CS1" s="48" t="s">
        <v>140</v>
      </c>
      <c r="CX1" s="48"/>
      <c r="DA1" s="48"/>
      <c r="DB1" s="48"/>
      <c r="DE1" s="48" t="s">
        <v>141</v>
      </c>
      <c r="DO1" s="48" t="s">
        <v>54</v>
      </c>
    </row>
    <row r="2" spans="1:123" s="66" customFormat="1" ht="39" thickBot="1" x14ac:dyDescent="0.25">
      <c r="A2" s="68" t="s">
        <v>53</v>
      </c>
      <c r="B2" s="18"/>
      <c r="D2" s="184" t="s">
        <v>55</v>
      </c>
      <c r="E2" s="185"/>
      <c r="F2" s="185"/>
      <c r="I2" s="184" t="s">
        <v>57</v>
      </c>
      <c r="J2" s="185"/>
      <c r="K2" s="185"/>
      <c r="M2" s="184" t="s">
        <v>58</v>
      </c>
      <c r="N2" s="185"/>
      <c r="O2" s="185"/>
      <c r="Q2" s="184" t="s">
        <v>59</v>
      </c>
      <c r="R2" s="185"/>
      <c r="S2" s="185"/>
      <c r="V2" s="184" t="s">
        <v>64</v>
      </c>
      <c r="W2" s="185"/>
      <c r="X2" s="185"/>
      <c r="Z2" s="184" t="s">
        <v>68</v>
      </c>
      <c r="AA2" s="185"/>
      <c r="AB2" s="185"/>
      <c r="AD2" s="184" t="s">
        <v>75</v>
      </c>
      <c r="AE2" s="185"/>
      <c r="AF2" s="185"/>
      <c r="AH2" s="184" t="s">
        <v>76</v>
      </c>
      <c r="AI2" s="185"/>
      <c r="AJ2" s="185"/>
      <c r="AL2" s="184" t="s">
        <v>84</v>
      </c>
      <c r="AM2" s="185"/>
      <c r="AN2" s="185"/>
      <c r="AP2" s="184" t="s">
        <v>85</v>
      </c>
      <c r="AQ2" s="185"/>
      <c r="AR2" s="185"/>
      <c r="AT2" s="184" t="s">
        <v>86</v>
      </c>
      <c r="AU2" s="185"/>
      <c r="AV2" s="185"/>
      <c r="AX2" s="184" t="s">
        <v>87</v>
      </c>
      <c r="AY2" s="185"/>
      <c r="AZ2" s="185"/>
      <c r="BC2" s="184" t="s">
        <v>88</v>
      </c>
      <c r="BD2" s="184"/>
      <c r="BE2" s="184"/>
      <c r="BH2" s="184" t="s">
        <v>89</v>
      </c>
      <c r="BI2" s="184"/>
      <c r="BJ2" s="184"/>
      <c r="BM2" s="184" t="s">
        <v>90</v>
      </c>
      <c r="BN2" s="184"/>
      <c r="BO2" s="184"/>
      <c r="BR2" s="184" t="s">
        <v>91</v>
      </c>
      <c r="BS2" s="184"/>
      <c r="BT2" s="184"/>
      <c r="BW2" s="184" t="s">
        <v>92</v>
      </c>
      <c r="BX2" s="184"/>
      <c r="BY2" s="184"/>
      <c r="CB2" s="184" t="s">
        <v>93</v>
      </c>
      <c r="CC2" s="184"/>
      <c r="CD2" s="184"/>
      <c r="CG2" s="184" t="s">
        <v>94</v>
      </c>
      <c r="CH2" s="185"/>
      <c r="CI2" s="185"/>
      <c r="CK2" s="104" t="s">
        <v>126</v>
      </c>
      <c r="CL2" s="104" t="s">
        <v>127</v>
      </c>
      <c r="CM2" s="105" t="s">
        <v>114</v>
      </c>
      <c r="CN2" s="106" t="s">
        <v>115</v>
      </c>
      <c r="CO2" s="107" t="s">
        <v>116</v>
      </c>
      <c r="CP2" s="107" t="s">
        <v>118</v>
      </c>
      <c r="CQ2" s="107" t="s">
        <v>117</v>
      </c>
      <c r="CS2" s="184" t="s">
        <v>133</v>
      </c>
      <c r="CT2" s="185"/>
      <c r="CU2" s="185"/>
      <c r="CW2" s="184" t="s">
        <v>134</v>
      </c>
      <c r="CX2" s="185"/>
      <c r="CY2" s="185"/>
      <c r="DA2" s="184" t="s">
        <v>135</v>
      </c>
      <c r="DB2" s="185"/>
      <c r="DC2" s="185"/>
      <c r="DE2" s="184" t="s">
        <v>216</v>
      </c>
      <c r="DF2" s="185"/>
      <c r="DG2" s="185"/>
      <c r="DI2" s="184" t="s">
        <v>149</v>
      </c>
      <c r="DJ2" s="185"/>
      <c r="DK2" s="185"/>
      <c r="DM2" s="184" t="s">
        <v>137</v>
      </c>
      <c r="DN2" s="185"/>
      <c r="DO2" s="185"/>
      <c r="DQ2" s="184" t="s">
        <v>215</v>
      </c>
      <c r="DR2" s="185"/>
      <c r="DS2" s="185"/>
    </row>
    <row r="3" spans="1:123" s="66" customFormat="1" ht="51" x14ac:dyDescent="0.2">
      <c r="D3" s="69" t="s">
        <v>17</v>
      </c>
      <c r="E3" s="69" t="s">
        <v>21</v>
      </c>
      <c r="F3" s="69" t="s">
        <v>18</v>
      </c>
      <c r="G3" s="26"/>
      <c r="H3" s="26"/>
      <c r="I3" s="69" t="s">
        <v>17</v>
      </c>
      <c r="J3" s="69" t="s">
        <v>21</v>
      </c>
      <c r="K3" s="69" t="s">
        <v>18</v>
      </c>
      <c r="M3" s="69" t="s">
        <v>17</v>
      </c>
      <c r="N3" s="69" t="s">
        <v>21</v>
      </c>
      <c r="O3" s="69" t="s">
        <v>18</v>
      </c>
      <c r="Q3" s="178" t="s">
        <v>17</v>
      </c>
      <c r="R3" s="69" t="s">
        <v>21</v>
      </c>
      <c r="S3" s="69" t="s">
        <v>18</v>
      </c>
      <c r="V3" s="69" t="s">
        <v>17</v>
      </c>
      <c r="W3" s="69" t="s">
        <v>21</v>
      </c>
      <c r="X3" s="69" t="s">
        <v>18</v>
      </c>
      <c r="Z3" s="69" t="s">
        <v>17</v>
      </c>
      <c r="AA3" s="69" t="s">
        <v>21</v>
      </c>
      <c r="AB3" s="69" t="s">
        <v>18</v>
      </c>
      <c r="AD3" s="69" t="s">
        <v>17</v>
      </c>
      <c r="AE3" s="69" t="s">
        <v>21</v>
      </c>
      <c r="AF3" s="69" t="s">
        <v>18</v>
      </c>
      <c r="AH3" s="69" t="s">
        <v>17</v>
      </c>
      <c r="AI3" s="69" t="s">
        <v>21</v>
      </c>
      <c r="AJ3" s="69" t="s">
        <v>18</v>
      </c>
      <c r="AL3" s="69" t="s">
        <v>17</v>
      </c>
      <c r="AM3" s="69" t="s">
        <v>21</v>
      </c>
      <c r="AN3" s="69" t="s">
        <v>18</v>
      </c>
      <c r="AP3" s="69" t="s">
        <v>17</v>
      </c>
      <c r="AQ3" s="69" t="s">
        <v>21</v>
      </c>
      <c r="AR3" s="69" t="s">
        <v>18</v>
      </c>
      <c r="AS3" s="26"/>
      <c r="AT3" s="69" t="s">
        <v>17</v>
      </c>
      <c r="AU3" s="69" t="s">
        <v>21</v>
      </c>
      <c r="AV3" s="69" t="s">
        <v>18</v>
      </c>
      <c r="AX3" s="69" t="s">
        <v>17</v>
      </c>
      <c r="AY3" s="69" t="s">
        <v>21</v>
      </c>
      <c r="AZ3" s="69" t="s">
        <v>18</v>
      </c>
      <c r="BC3" s="69" t="s">
        <v>17</v>
      </c>
      <c r="BD3" s="69" t="s">
        <v>21</v>
      </c>
      <c r="BE3" s="69" t="s">
        <v>18</v>
      </c>
      <c r="BH3" s="69" t="s">
        <v>17</v>
      </c>
      <c r="BI3" s="69" t="s">
        <v>21</v>
      </c>
      <c r="BJ3" s="69" t="s">
        <v>18</v>
      </c>
      <c r="BM3" s="69" t="s">
        <v>17</v>
      </c>
      <c r="BN3" s="69" t="s">
        <v>21</v>
      </c>
      <c r="BO3" s="69" t="s">
        <v>18</v>
      </c>
      <c r="BR3" s="69" t="s">
        <v>17</v>
      </c>
      <c r="BS3" s="69" t="s">
        <v>21</v>
      </c>
      <c r="BT3" s="69" t="s">
        <v>18</v>
      </c>
      <c r="BW3" s="69" t="s">
        <v>17</v>
      </c>
      <c r="BX3" s="69" t="s">
        <v>21</v>
      </c>
      <c r="BY3" s="69" t="s">
        <v>18</v>
      </c>
      <c r="CB3" s="69" t="s">
        <v>17</v>
      </c>
      <c r="CC3" s="69" t="s">
        <v>21</v>
      </c>
      <c r="CD3" s="69" t="s">
        <v>18</v>
      </c>
      <c r="CG3" s="69" t="s">
        <v>17</v>
      </c>
      <c r="CH3" s="69" t="s">
        <v>21</v>
      </c>
      <c r="CI3" s="69" t="s">
        <v>18</v>
      </c>
      <c r="CK3" s="108" t="s">
        <v>87</v>
      </c>
      <c r="CL3" s="109" t="e">
        <f>AVERAGE('Data Collection'!AU:AU)</f>
        <v>#DIV/0!</v>
      </c>
      <c r="CM3" s="110" t="e">
        <f>STDEV('Data Collection'!AU:AU)</f>
        <v>#DIV/0!</v>
      </c>
      <c r="CN3" s="109" t="e">
        <f>MODE('Data Collection'!AU:AU)</f>
        <v>#N/A</v>
      </c>
      <c r="CO3" s="109" t="e">
        <f>MEDIAN('Data Collection'!AU:AU)</f>
        <v>#NUM!</v>
      </c>
      <c r="CP3" s="109">
        <f>MIN('Data Collection'!AU:AU)</f>
        <v>0</v>
      </c>
      <c r="CQ3" s="109">
        <f>MAX('Data Collection'!AU:AU)</f>
        <v>0</v>
      </c>
      <c r="CS3" s="69" t="s">
        <v>17</v>
      </c>
      <c r="CT3" s="69" t="s">
        <v>21</v>
      </c>
      <c r="CU3" s="69" t="s">
        <v>18</v>
      </c>
      <c r="CW3" s="69" t="s">
        <v>17</v>
      </c>
      <c r="CX3" s="69" t="s">
        <v>21</v>
      </c>
      <c r="CY3" s="69" t="s">
        <v>18</v>
      </c>
      <c r="CZ3" s="26"/>
      <c r="DA3" s="69" t="s">
        <v>17</v>
      </c>
      <c r="DB3" s="69" t="s">
        <v>21</v>
      </c>
      <c r="DC3" s="69" t="s">
        <v>18</v>
      </c>
      <c r="DE3" s="69" t="s">
        <v>17</v>
      </c>
      <c r="DF3" s="69" t="s">
        <v>21</v>
      </c>
      <c r="DG3" s="69" t="s">
        <v>18</v>
      </c>
      <c r="DI3" s="69" t="s">
        <v>17</v>
      </c>
      <c r="DJ3" s="69" t="s">
        <v>21</v>
      </c>
      <c r="DK3" s="69" t="s">
        <v>18</v>
      </c>
      <c r="DM3" s="69" t="s">
        <v>17</v>
      </c>
      <c r="DN3" s="69" t="s">
        <v>21</v>
      </c>
      <c r="DO3" s="69" t="s">
        <v>18</v>
      </c>
      <c r="DP3" s="26"/>
      <c r="DQ3" s="69" t="s">
        <v>17</v>
      </c>
      <c r="DR3" s="69" t="s">
        <v>21</v>
      </c>
      <c r="DS3" s="69" t="s">
        <v>18</v>
      </c>
    </row>
    <row r="4" spans="1:123" ht="63.75" x14ac:dyDescent="0.2">
      <c r="D4" s="37" t="s">
        <v>0</v>
      </c>
      <c r="E4" s="67">
        <f>COUNTIF('Data Collection'!A:A,1)</f>
        <v>0</v>
      </c>
      <c r="F4" s="24" t="e">
        <f>E4/E7</f>
        <v>#DIV/0!</v>
      </c>
      <c r="G4" s="27"/>
      <c r="I4" s="37" t="s">
        <v>48</v>
      </c>
      <c r="J4" s="67">
        <f>COUNTIF('Data Collection'!B:B,1)</f>
        <v>0</v>
      </c>
      <c r="K4" s="24" t="e">
        <f>J4/J10</f>
        <v>#DIV/0!</v>
      </c>
      <c r="M4" s="37" t="s">
        <v>60</v>
      </c>
      <c r="N4" s="67">
        <f>COUNTIF('Data Collection'!G:G,1)</f>
        <v>0</v>
      </c>
      <c r="O4" s="24" t="e">
        <f>N4/N9</f>
        <v>#DIV/0!</v>
      </c>
      <c r="Q4" s="15" t="s">
        <v>101</v>
      </c>
      <c r="R4" s="176">
        <f>COUNTIF('Data Collection'!K:K,1)</f>
        <v>0</v>
      </c>
      <c r="S4" s="24" t="e">
        <f>R4/R20</f>
        <v>#DIV/0!</v>
      </c>
      <c r="V4" s="37" t="s">
        <v>60</v>
      </c>
      <c r="W4" s="67">
        <f>COUNTIF('Data Collection'!Z:Z,1)</f>
        <v>0</v>
      </c>
      <c r="X4" s="24" t="e">
        <f>W4/W12</f>
        <v>#DIV/0!</v>
      </c>
      <c r="Z4" s="37" t="s">
        <v>69</v>
      </c>
      <c r="AA4" s="67">
        <f>COUNTIF('Data Collection'!AH:AH,1)</f>
        <v>0</v>
      </c>
      <c r="AB4" s="24" t="e">
        <f>AA4/AA12</f>
        <v>#DIV/0!</v>
      </c>
      <c r="AD4" s="37" t="s">
        <v>69</v>
      </c>
      <c r="AE4" s="67">
        <f>COUNTIF('Data Collection'!AI:AI,1)</f>
        <v>0</v>
      </c>
      <c r="AF4" s="24" t="e">
        <f>AE4/AE12</f>
        <v>#DIV/0!</v>
      </c>
      <c r="AH4" s="37" t="s">
        <v>82</v>
      </c>
      <c r="AI4" s="67">
        <f>COUNTIF('Data Collection'!AJ:AJ,1)</f>
        <v>0</v>
      </c>
      <c r="AJ4" s="24" t="e">
        <f>AI4/AI12</f>
        <v>#DIV/0!</v>
      </c>
      <c r="AK4" s="27"/>
      <c r="AL4" s="37" t="s">
        <v>22</v>
      </c>
      <c r="AM4" s="67">
        <f>COUNTIF('Data Collection'!AR:AR,1)</f>
        <v>0</v>
      </c>
      <c r="AN4" s="24" t="e">
        <f>AM4/AM9</f>
        <v>#DIV/0!</v>
      </c>
      <c r="AP4" s="37" t="s">
        <v>22</v>
      </c>
      <c r="AQ4" s="67">
        <f>COUNTIF('Data Collection'!AS:AS,1)</f>
        <v>0</v>
      </c>
      <c r="AR4" s="24" t="e">
        <f>AQ4/AQ9</f>
        <v>#DIV/0!</v>
      </c>
      <c r="AT4" s="37" t="s">
        <v>22</v>
      </c>
      <c r="AU4" s="67">
        <f>COUNTIF('Data Collection'!AT:AT,1)</f>
        <v>0</v>
      </c>
      <c r="AV4" s="24" t="e">
        <f>AU4/AU9</f>
        <v>#DIV/0!</v>
      </c>
      <c r="AX4" s="15" t="s">
        <v>103</v>
      </c>
      <c r="AY4" s="67">
        <f>COUNTIF('Data Collection'!AU:AU,1)</f>
        <v>0</v>
      </c>
      <c r="AZ4" s="24" t="e">
        <f>AY4/AY10</f>
        <v>#DIV/0!</v>
      </c>
      <c r="BA4" s="27"/>
      <c r="BC4" s="15" t="s">
        <v>103</v>
      </c>
      <c r="BD4" s="67">
        <f>COUNTIF('Data Collection'!AV:AV,1)</f>
        <v>0</v>
      </c>
      <c r="BE4" s="24" t="e">
        <f>BD4/BD10</f>
        <v>#DIV/0!</v>
      </c>
      <c r="BF4" s="27"/>
      <c r="BH4" s="15" t="s">
        <v>103</v>
      </c>
      <c r="BI4" s="67">
        <f>COUNTIF('Data Collection'!AW:AW,1)</f>
        <v>0</v>
      </c>
      <c r="BJ4" s="24" t="e">
        <f>BI4/BI10</f>
        <v>#DIV/0!</v>
      </c>
      <c r="BK4" s="27"/>
      <c r="BM4" s="15" t="s">
        <v>103</v>
      </c>
      <c r="BN4" s="67">
        <f>COUNTIF('Data Collection'!AX:AX,1)</f>
        <v>0</v>
      </c>
      <c r="BO4" s="24" t="e">
        <f>BN4/BN10</f>
        <v>#DIV/0!</v>
      </c>
      <c r="BP4" s="27"/>
      <c r="BR4" s="15" t="s">
        <v>103</v>
      </c>
      <c r="BS4" s="67">
        <f>COUNTIF('Data Collection'!AY:AY,1)</f>
        <v>0</v>
      </c>
      <c r="BT4" s="24" t="e">
        <f>BS4/BS10</f>
        <v>#DIV/0!</v>
      </c>
      <c r="BU4" s="27"/>
      <c r="BW4" s="15" t="s">
        <v>103</v>
      </c>
      <c r="BX4" s="67">
        <f>COUNTIF('Data Collection'!AZ:AZ,1)</f>
        <v>0</v>
      </c>
      <c r="BY4" s="24" t="e">
        <f>BX4/BX10</f>
        <v>#DIV/0!</v>
      </c>
      <c r="BZ4" s="27"/>
      <c r="CB4" s="15" t="s">
        <v>103</v>
      </c>
      <c r="CC4" s="67">
        <f>COUNTIF('Data Collection'!BA:BA,1)</f>
        <v>0</v>
      </c>
      <c r="CD4" s="24" t="e">
        <f>CC4/CC10</f>
        <v>#DIV/0!</v>
      </c>
      <c r="CE4" s="27"/>
      <c r="CG4" s="15" t="s">
        <v>103</v>
      </c>
      <c r="CH4" s="67">
        <f>COUNTIF('Data Collection'!BB:BB,1)</f>
        <v>0</v>
      </c>
      <c r="CI4" s="24" t="e">
        <f>CH4/CH10</f>
        <v>#DIV/0!</v>
      </c>
      <c r="CJ4" s="27"/>
      <c r="CK4" s="108" t="s">
        <v>88</v>
      </c>
      <c r="CL4" s="109" t="e">
        <f>AVERAGE('Data Collection'!AV:AV)</f>
        <v>#DIV/0!</v>
      </c>
      <c r="CM4" s="110" t="e">
        <f>STDEV('Data Collection'!AV:AV)</f>
        <v>#DIV/0!</v>
      </c>
      <c r="CN4" s="111" t="e">
        <f>MODE('Data Collection'!AV:AV)</f>
        <v>#N/A</v>
      </c>
      <c r="CO4" s="111" t="e">
        <f>MEDIAN('Data Collection'!AV:AV)</f>
        <v>#NUM!</v>
      </c>
      <c r="CP4" s="112">
        <f>MIN('Data Collection'!AV:AV)</f>
        <v>0</v>
      </c>
      <c r="CQ4" s="112">
        <f>MAX('Data Collection'!AV:AV)</f>
        <v>0</v>
      </c>
      <c r="CS4" s="15" t="s">
        <v>31</v>
      </c>
      <c r="CT4" s="67">
        <f>COUNTIF('Data Collection'!BC:BC,1)</f>
        <v>0</v>
      </c>
      <c r="CU4" s="24" t="e">
        <f>CT4/CT9</f>
        <v>#DIV/0!</v>
      </c>
      <c r="CW4" s="15" t="s">
        <v>35</v>
      </c>
      <c r="CX4" s="67">
        <f>COUNTIF('Data Collection'!BD:BD,1)</f>
        <v>0</v>
      </c>
      <c r="CY4" s="24" t="e">
        <f>CX4/CX10</f>
        <v>#DIV/0!</v>
      </c>
      <c r="CZ4" s="27"/>
      <c r="DA4" s="7" t="s">
        <v>15</v>
      </c>
      <c r="DB4" s="67">
        <f>COUNTIF('Data Collection'!BE:BE,1)</f>
        <v>0</v>
      </c>
      <c r="DC4" s="24" t="e">
        <f>DB4/DB13</f>
        <v>#DIV/0!</v>
      </c>
      <c r="DE4" s="7" t="s">
        <v>7</v>
      </c>
      <c r="DF4" s="67">
        <f>COUNTIF('Data Collection'!BG:BG,1)</f>
        <v>0</v>
      </c>
      <c r="DG4" s="38" t="e">
        <f>DF4/DF8</f>
        <v>#DIV/0!</v>
      </c>
      <c r="DH4" s="39"/>
      <c r="DI4" s="15" t="s">
        <v>40</v>
      </c>
      <c r="DJ4" s="67">
        <f>COUNTIF('Data Collection'!BI:BI,1)</f>
        <v>0</v>
      </c>
      <c r="DK4" s="24" t="e">
        <f>DJ4/DJ10</f>
        <v>#DIV/0!</v>
      </c>
      <c r="DM4" s="15" t="s">
        <v>47</v>
      </c>
      <c r="DN4" s="67">
        <f>COUNTIF('Data Collection'!BJ:BJ,1)</f>
        <v>0</v>
      </c>
      <c r="DO4" s="24" t="e">
        <f>DN4/DN8</f>
        <v>#DIV/0!</v>
      </c>
      <c r="DQ4" s="15" t="s">
        <v>48</v>
      </c>
      <c r="DR4" s="67">
        <f>COUNTIF('Data Collection'!BK:BK,1)</f>
        <v>0</v>
      </c>
      <c r="DS4" s="24" t="e">
        <f>DR4/DR10</f>
        <v>#DIV/0!</v>
      </c>
    </row>
    <row r="5" spans="1:123" ht="51" x14ac:dyDescent="0.2">
      <c r="D5" s="46" t="s">
        <v>112</v>
      </c>
      <c r="E5" s="23">
        <f>COUNTIF('Data Collection'!A:A,2)</f>
        <v>0</v>
      </c>
      <c r="F5" s="25" t="e">
        <f>E5/E7</f>
        <v>#DIV/0!</v>
      </c>
      <c r="G5" s="27"/>
      <c r="I5" s="46" t="s">
        <v>49</v>
      </c>
      <c r="J5" s="23">
        <f>COUNTIF('Data Collection'!C:C,1)</f>
        <v>0</v>
      </c>
      <c r="K5" s="24" t="e">
        <f>J5/J10</f>
        <v>#DIV/0!</v>
      </c>
      <c r="M5" s="46" t="s">
        <v>61</v>
      </c>
      <c r="N5" s="23">
        <f>COUNTIF('Data Collection'!H:H,1)</f>
        <v>0</v>
      </c>
      <c r="O5" s="24" t="e">
        <f>N5/N9</f>
        <v>#DIV/0!</v>
      </c>
      <c r="Q5" s="15" t="s">
        <v>189</v>
      </c>
      <c r="R5" s="177">
        <f>COUNTIF('Data Collection'!L:L,1)</f>
        <v>0</v>
      </c>
      <c r="S5" s="24" t="e">
        <f>R5/R20</f>
        <v>#DIV/0!</v>
      </c>
      <c r="V5" s="37" t="s">
        <v>61</v>
      </c>
      <c r="W5" s="23">
        <f>COUNTIF('Data Collection'!AA:AA,1)</f>
        <v>0</v>
      </c>
      <c r="X5" s="24" t="e">
        <f>W5/W12</f>
        <v>#DIV/0!</v>
      </c>
      <c r="Z5" s="37" t="s">
        <v>70</v>
      </c>
      <c r="AA5" s="23">
        <f>COUNTIF('Data Collection'!AH:AH,2)</f>
        <v>0</v>
      </c>
      <c r="AB5" s="24" t="e">
        <f>AA5/AA12</f>
        <v>#DIV/0!</v>
      </c>
      <c r="AD5" s="37" t="s">
        <v>70</v>
      </c>
      <c r="AE5" s="23">
        <f>COUNTIF('Data Collection'!AI:AI,2)</f>
        <v>0</v>
      </c>
      <c r="AF5" s="24" t="e">
        <f>AE5/AE12</f>
        <v>#DIV/0!</v>
      </c>
      <c r="AH5" s="47" t="s">
        <v>81</v>
      </c>
      <c r="AI5" s="23">
        <f>COUNTIF('Data Collection'!AK:AK,1)</f>
        <v>0</v>
      </c>
      <c r="AJ5" s="24" t="e">
        <f>AI5/AI12</f>
        <v>#DIV/0!</v>
      </c>
      <c r="AK5" s="27"/>
      <c r="AL5" s="47" t="s">
        <v>23</v>
      </c>
      <c r="AM5" s="23">
        <f>COUNTIF('Data Collection'!AR:AR,2)</f>
        <v>0</v>
      </c>
      <c r="AN5" s="24" t="e">
        <f>AM5/AM9</f>
        <v>#DIV/0!</v>
      </c>
      <c r="AP5" s="102" t="s">
        <v>23</v>
      </c>
      <c r="AQ5" s="23">
        <f>COUNTIF('Data Collection'!AS:AS,2)</f>
        <v>0</v>
      </c>
      <c r="AR5" s="24" t="e">
        <f>AQ5/AQ9</f>
        <v>#DIV/0!</v>
      </c>
      <c r="AT5" s="102" t="s">
        <v>23</v>
      </c>
      <c r="AU5" s="23">
        <f>COUNTIF('Data Collection'!AT:AT,2)</f>
        <v>0</v>
      </c>
      <c r="AV5" s="24" t="e">
        <f>AU5/AU9</f>
        <v>#DIV/0!</v>
      </c>
      <c r="AX5" s="15" t="s">
        <v>30</v>
      </c>
      <c r="AY5" s="23">
        <f>COUNTIF('Data Collection'!AU:AU,2)</f>
        <v>0</v>
      </c>
      <c r="AZ5" s="25" t="e">
        <f>AY5/AY10</f>
        <v>#DIV/0!</v>
      </c>
      <c r="BA5" s="27"/>
      <c r="BC5" s="15" t="s">
        <v>30</v>
      </c>
      <c r="BD5" s="23">
        <f>COUNTIF('Data Collection'!AV:AV,2)</f>
        <v>0</v>
      </c>
      <c r="BE5" s="25" t="e">
        <f>BD5/BD10</f>
        <v>#DIV/0!</v>
      </c>
      <c r="BF5" s="27"/>
      <c r="BH5" s="15" t="s">
        <v>30</v>
      </c>
      <c r="BI5" s="23">
        <f>COUNTIF('Data Collection'!AW:AW,2)</f>
        <v>0</v>
      </c>
      <c r="BJ5" s="25" t="e">
        <f>BI5/BI10</f>
        <v>#DIV/0!</v>
      </c>
      <c r="BK5" s="27"/>
      <c r="BM5" s="15" t="s">
        <v>30</v>
      </c>
      <c r="BN5" s="23">
        <f>COUNTIF('Data Collection'!AX:AX,2)</f>
        <v>0</v>
      </c>
      <c r="BO5" s="25" t="e">
        <f>BN5/BN10</f>
        <v>#DIV/0!</v>
      </c>
      <c r="BP5" s="27"/>
      <c r="BR5" s="15" t="s">
        <v>30</v>
      </c>
      <c r="BS5" s="23">
        <f>COUNTIF('Data Collection'!AY:AY,2)</f>
        <v>0</v>
      </c>
      <c r="BT5" s="25" t="e">
        <f>BS5/BS10</f>
        <v>#DIV/0!</v>
      </c>
      <c r="BU5" s="27"/>
      <c r="BW5" s="15" t="s">
        <v>30</v>
      </c>
      <c r="BX5" s="23">
        <f>COUNTIF('Data Collection'!AZ:AZ,2)</f>
        <v>0</v>
      </c>
      <c r="BY5" s="25" t="e">
        <f>BX5/BX10</f>
        <v>#DIV/0!</v>
      </c>
      <c r="BZ5" s="27"/>
      <c r="CB5" s="15" t="s">
        <v>30</v>
      </c>
      <c r="CC5" s="23">
        <f>COUNTIF('Data Collection'!BA:BA,2)</f>
        <v>0</v>
      </c>
      <c r="CD5" s="25" t="e">
        <f>CC5/CC10</f>
        <v>#DIV/0!</v>
      </c>
      <c r="CE5" s="27"/>
      <c r="CG5" s="15" t="s">
        <v>30</v>
      </c>
      <c r="CH5" s="23">
        <f>COUNTIF('Data Collection'!BB:BB,2)</f>
        <v>0</v>
      </c>
      <c r="CI5" s="25" t="e">
        <f>CH5/CH10</f>
        <v>#DIV/0!</v>
      </c>
      <c r="CJ5" s="27"/>
      <c r="CK5" s="108" t="s">
        <v>89</v>
      </c>
      <c r="CL5" s="109" t="e">
        <f>AVERAGE('Data Collection'!AW:AW)</f>
        <v>#DIV/0!</v>
      </c>
      <c r="CM5" s="110" t="e">
        <f>STDEV('Data Collection'!AW:AW)</f>
        <v>#DIV/0!</v>
      </c>
      <c r="CN5" s="111" t="e">
        <f>MODE('Data Collection'!AW:AW)</f>
        <v>#N/A</v>
      </c>
      <c r="CO5" s="111" t="e">
        <f>MEDIAN('Data Collection'!AW:AW)</f>
        <v>#NUM!</v>
      </c>
      <c r="CP5" s="111">
        <f>MIN('Data Collection'!AW:AW)</f>
        <v>0</v>
      </c>
      <c r="CQ5" s="111">
        <f>MAX('Data Collection'!AW:AW)</f>
        <v>0</v>
      </c>
      <c r="CS5" s="15" t="s">
        <v>32</v>
      </c>
      <c r="CT5" s="23">
        <f>COUNTIF('Data Collection'!BC:BC,2)</f>
        <v>0</v>
      </c>
      <c r="CU5" s="25" t="e">
        <f>CT5/CT9</f>
        <v>#DIV/0!</v>
      </c>
      <c r="CW5" s="15" t="s">
        <v>36</v>
      </c>
      <c r="CX5" s="23">
        <f>COUNTIF('Data Collection'!BD:BD,2)</f>
        <v>0</v>
      </c>
      <c r="CY5" s="25" t="e">
        <f>CX5/CX10</f>
        <v>#DIV/0!</v>
      </c>
      <c r="CZ5" s="27"/>
      <c r="DA5" s="7" t="s">
        <v>5</v>
      </c>
      <c r="DB5" s="23">
        <f>COUNTIF('Data Collection'!BE:BE,2)</f>
        <v>0</v>
      </c>
      <c r="DC5" s="25" t="e">
        <f>DB5/DB13</f>
        <v>#DIV/0!</v>
      </c>
      <c r="DE5" s="7" t="s">
        <v>6</v>
      </c>
      <c r="DF5" s="23">
        <f>COUNTIF('Data Collection'!BG:BG,2)</f>
        <v>0</v>
      </c>
      <c r="DG5" s="40" t="e">
        <f>DF5/DF8</f>
        <v>#DIV/0!</v>
      </c>
      <c r="DH5" s="39"/>
      <c r="DI5" s="15" t="s">
        <v>41</v>
      </c>
      <c r="DJ5" s="23">
        <f>COUNTIF('Data Collection'!BI:BI,2)</f>
        <v>0</v>
      </c>
      <c r="DK5" s="25" t="e">
        <f>DJ5/DJ10</f>
        <v>#DIV/0!</v>
      </c>
      <c r="DM5" s="15" t="s">
        <v>46</v>
      </c>
      <c r="DN5" s="23">
        <f>COUNTIF('Data Collection'!BJ:BJ,2)</f>
        <v>0</v>
      </c>
      <c r="DO5" s="25" t="e">
        <f>DN5/DN8</f>
        <v>#DIV/0!</v>
      </c>
      <c r="DQ5" s="15" t="s">
        <v>49</v>
      </c>
      <c r="DR5" s="23">
        <f>COUNTIF('Data Collection'!BL:BL,1)</f>
        <v>0</v>
      </c>
      <c r="DS5" s="25" t="e">
        <f>DR5/DR10</f>
        <v>#DIV/0!</v>
      </c>
    </row>
    <row r="6" spans="1:123" ht="38.25" x14ac:dyDescent="0.2">
      <c r="D6" s="17" t="s">
        <v>19</v>
      </c>
      <c r="E6" s="23">
        <f>SUM(E4:E5)</f>
        <v>0</v>
      </c>
      <c r="F6" s="54" t="e">
        <f>SUM(F4:F5)</f>
        <v>#DIV/0!</v>
      </c>
      <c r="G6" s="27"/>
      <c r="I6" s="46" t="s">
        <v>50</v>
      </c>
      <c r="J6" s="23">
        <f>COUNTIF('Data Collection'!D:D,1)</f>
        <v>0</v>
      </c>
      <c r="K6" s="24" t="e">
        <f>J6/J10</f>
        <v>#DIV/0!</v>
      </c>
      <c r="M6" s="46" t="s">
        <v>62</v>
      </c>
      <c r="N6" s="23">
        <f>COUNTIF('Data Collection'!I:I,1)</f>
        <v>0</v>
      </c>
      <c r="O6" s="24" t="e">
        <f>N6/N9</f>
        <v>#DIV/0!</v>
      </c>
      <c r="Q6" s="15" t="s">
        <v>190</v>
      </c>
      <c r="R6" s="177">
        <f>COUNTIF('Data Collection'!M:M,1)</f>
        <v>0</v>
      </c>
      <c r="S6" s="24" t="e">
        <f>R6/R20</f>
        <v>#DIV/0!</v>
      </c>
      <c r="V6" s="37" t="s">
        <v>62</v>
      </c>
      <c r="W6" s="23">
        <f>COUNTIF('Data Collection'!AB:AB,1)</f>
        <v>0</v>
      </c>
      <c r="X6" s="24" t="e">
        <f>W6/W12</f>
        <v>#DIV/0!</v>
      </c>
      <c r="Z6" s="37" t="s">
        <v>24</v>
      </c>
      <c r="AA6" s="23">
        <f>COUNTIF('Data Collection'!AH:AH,3)</f>
        <v>0</v>
      </c>
      <c r="AB6" s="24" t="e">
        <f>AA6/AA12</f>
        <v>#DIV/0!</v>
      </c>
      <c r="AD6" s="37" t="s">
        <v>24</v>
      </c>
      <c r="AE6" s="23">
        <f>COUNTIF('Data Collection'!AI:AI,3)</f>
        <v>0</v>
      </c>
      <c r="AF6" s="24" t="e">
        <f>AE6/AE12</f>
        <v>#DIV/0!</v>
      </c>
      <c r="AH6" s="47" t="s">
        <v>80</v>
      </c>
      <c r="AI6" s="23">
        <f>COUNTIF('Data Collection'!AL:AL,1)</f>
        <v>0</v>
      </c>
      <c r="AJ6" s="24" t="e">
        <f>AI6/AI12</f>
        <v>#DIV/0!</v>
      </c>
      <c r="AK6" s="27"/>
      <c r="AL6" s="47" t="s">
        <v>24</v>
      </c>
      <c r="AM6" s="23">
        <f>COUNTIF('Data Collection'!AR:AR,3)</f>
        <v>0</v>
      </c>
      <c r="AN6" s="24" t="e">
        <f>AM6/AM9</f>
        <v>#DIV/0!</v>
      </c>
      <c r="AP6" s="102" t="s">
        <v>24</v>
      </c>
      <c r="AQ6" s="23">
        <f>COUNTIF('Data Collection'!AS:AS,3)</f>
        <v>0</v>
      </c>
      <c r="AR6" s="24" t="e">
        <f>AQ6/AQ9</f>
        <v>#DIV/0!</v>
      </c>
      <c r="AT6" s="102" t="s">
        <v>24</v>
      </c>
      <c r="AU6" s="23">
        <f>COUNTIF('Data Collection'!AT:AT,3)</f>
        <v>0</v>
      </c>
      <c r="AV6" s="24" t="e">
        <f>AU6/AU9</f>
        <v>#DIV/0!</v>
      </c>
      <c r="AX6" s="15" t="s">
        <v>29</v>
      </c>
      <c r="AY6" s="23">
        <f>COUNTIF('Data Collection'!AU:AU,3)</f>
        <v>0</v>
      </c>
      <c r="AZ6" s="25" t="e">
        <f>AY6/AY10</f>
        <v>#DIV/0!</v>
      </c>
      <c r="BA6" s="27"/>
      <c r="BC6" s="15" t="s">
        <v>29</v>
      </c>
      <c r="BD6" s="23">
        <f>COUNTIF('Data Collection'!AV:AV,3)</f>
        <v>0</v>
      </c>
      <c r="BE6" s="25" t="e">
        <f>BD6/BD10</f>
        <v>#DIV/0!</v>
      </c>
      <c r="BF6" s="27"/>
      <c r="BH6" s="15" t="s">
        <v>29</v>
      </c>
      <c r="BI6" s="23">
        <f>COUNTIF('Data Collection'!AW:AW,3)</f>
        <v>0</v>
      </c>
      <c r="BJ6" s="25" t="e">
        <f>BI6/BI10</f>
        <v>#DIV/0!</v>
      </c>
      <c r="BK6" s="27"/>
      <c r="BM6" s="15" t="s">
        <v>29</v>
      </c>
      <c r="BN6" s="23">
        <f>COUNTIF('Data Collection'!AX:AX,3)</f>
        <v>0</v>
      </c>
      <c r="BO6" s="25" t="e">
        <f>BN6/BN10</f>
        <v>#DIV/0!</v>
      </c>
      <c r="BP6" s="27"/>
      <c r="BR6" s="15" t="s">
        <v>29</v>
      </c>
      <c r="BS6" s="23">
        <f>COUNTIF('Data Collection'!AY:AY,3)</f>
        <v>0</v>
      </c>
      <c r="BT6" s="25" t="e">
        <f>BS6/BS10</f>
        <v>#DIV/0!</v>
      </c>
      <c r="BU6" s="27"/>
      <c r="BW6" s="15" t="s">
        <v>29</v>
      </c>
      <c r="BX6" s="23">
        <f>COUNTIF('Data Collection'!AZ:AZ,3)</f>
        <v>0</v>
      </c>
      <c r="BY6" s="25" t="e">
        <f>BX6/BX10</f>
        <v>#DIV/0!</v>
      </c>
      <c r="BZ6" s="27"/>
      <c r="CB6" s="15" t="s">
        <v>29</v>
      </c>
      <c r="CC6" s="23">
        <f>COUNTIF('Data Collection'!BA:BA,3)</f>
        <v>0</v>
      </c>
      <c r="CD6" s="25" t="e">
        <f>CC6/CC10</f>
        <v>#DIV/0!</v>
      </c>
      <c r="CE6" s="27"/>
      <c r="CG6" s="15" t="s">
        <v>29</v>
      </c>
      <c r="CH6" s="23">
        <f>COUNTIF('Data Collection'!BB:BB,3)</f>
        <v>0</v>
      </c>
      <c r="CI6" s="25" t="e">
        <f>CH6/CH10</f>
        <v>#DIV/0!</v>
      </c>
      <c r="CJ6" s="27"/>
      <c r="CK6" s="108" t="s">
        <v>90</v>
      </c>
      <c r="CL6" s="109" t="e">
        <f>AVERAGE('Data Collection'!AX:AX)</f>
        <v>#DIV/0!</v>
      </c>
      <c r="CM6" s="110" t="e">
        <f>STDEV('Data Collection'!AX:AX)</f>
        <v>#DIV/0!</v>
      </c>
      <c r="CN6" s="111" t="e">
        <f>MODE('Data Collection'!AX:AX)</f>
        <v>#N/A</v>
      </c>
      <c r="CO6" s="111" t="e">
        <f>MEDIAN('Data Collection'!AX:AX)</f>
        <v>#NUM!</v>
      </c>
      <c r="CP6" s="111">
        <f>MIN('Data Collection'!AX:AX)</f>
        <v>0</v>
      </c>
      <c r="CQ6" s="111">
        <f>MAX('Data Collection'!AX:AX)</f>
        <v>0</v>
      </c>
      <c r="CS6" s="15" t="s">
        <v>33</v>
      </c>
      <c r="CT6" s="23">
        <f>COUNTIF('Data Collection'!BC:BC,3)</f>
        <v>0</v>
      </c>
      <c r="CU6" s="25" t="e">
        <f>CT6/CT9</f>
        <v>#DIV/0!</v>
      </c>
      <c r="CW6" s="15" t="s">
        <v>37</v>
      </c>
      <c r="CX6" s="23">
        <f>COUNTIF('Data Collection'!BD:BD,3)</f>
        <v>0</v>
      </c>
      <c r="CY6" s="25" t="e">
        <f>CX6/CX10</f>
        <v>#DIV/0!</v>
      </c>
      <c r="CZ6" s="27"/>
      <c r="DA6" s="7" t="s">
        <v>4</v>
      </c>
      <c r="DB6" s="23">
        <f>COUNTIF('Data Collection'!BE:BE,3)</f>
        <v>0</v>
      </c>
      <c r="DC6" s="25" t="e">
        <f>DB6/DB13</f>
        <v>#DIV/0!</v>
      </c>
      <c r="DE6" s="15" t="s">
        <v>151</v>
      </c>
      <c r="DF6" s="23">
        <f>COUNTIF('Data Collection'!BG:BG,3)</f>
        <v>0</v>
      </c>
      <c r="DG6" s="40" t="e">
        <f>DF6/DF8</f>
        <v>#DIV/0!</v>
      </c>
      <c r="DH6" s="39"/>
      <c r="DI6" s="15" t="s">
        <v>42</v>
      </c>
      <c r="DJ6" s="23">
        <f>COUNTIF('Data Collection'!BI:BI,3)</f>
        <v>0</v>
      </c>
      <c r="DK6" s="25" t="e">
        <f>DJ6/DJ10</f>
        <v>#DIV/0!</v>
      </c>
      <c r="DM6" s="15" t="s">
        <v>45</v>
      </c>
      <c r="DN6" s="23">
        <f>COUNTIF('Data Collection'!BJ:BJ,3)</f>
        <v>0</v>
      </c>
      <c r="DO6" s="25" t="e">
        <f>DN6/DN8</f>
        <v>#DIV/0!</v>
      </c>
      <c r="DQ6" s="15" t="s">
        <v>50</v>
      </c>
      <c r="DR6" s="23">
        <f>COUNTIF('Data Collection'!BM:BM,1)</f>
        <v>0</v>
      </c>
      <c r="DS6" s="25" t="e">
        <f>DR6/DR10</f>
        <v>#DIV/0!</v>
      </c>
    </row>
    <row r="7" spans="1:123" ht="38.25" x14ac:dyDescent="0.2">
      <c r="D7" s="17" t="s">
        <v>113</v>
      </c>
      <c r="E7" s="23">
        <f>B2</f>
        <v>0</v>
      </c>
      <c r="F7" s="17"/>
      <c r="G7" s="27"/>
      <c r="I7" s="46" t="s">
        <v>51</v>
      </c>
      <c r="J7" s="23">
        <f>COUNTIF('Data Collection'!E:E,1)</f>
        <v>0</v>
      </c>
      <c r="K7" s="24" t="e">
        <f>J7/J10</f>
        <v>#DIV/0!</v>
      </c>
      <c r="M7" s="46" t="s">
        <v>63</v>
      </c>
      <c r="N7" s="23">
        <f>COUNTIF('Data Collection'!J:J,1)</f>
        <v>0</v>
      </c>
      <c r="O7" s="24" t="e">
        <f>N7/N9</f>
        <v>#DIV/0!</v>
      </c>
      <c r="Q7" s="15" t="s">
        <v>191</v>
      </c>
      <c r="R7" s="177">
        <f>COUNTIF('Data Collection'!N:N,1)</f>
        <v>0</v>
      </c>
      <c r="S7" s="24" t="e">
        <f>R7/R20</f>
        <v>#DIV/0!</v>
      </c>
      <c r="V7" s="47" t="s">
        <v>65</v>
      </c>
      <c r="W7" s="23">
        <f>COUNTIF('Data Collection'!AC:AC,1)</f>
        <v>0</v>
      </c>
      <c r="X7" s="25" t="e">
        <f>W7/W12</f>
        <v>#DIV/0!</v>
      </c>
      <c r="Z7" s="47" t="s">
        <v>71</v>
      </c>
      <c r="AA7" s="23">
        <f>COUNTIF('Data Collection'!AH:AH,4)</f>
        <v>0</v>
      </c>
      <c r="AB7" s="25" t="e">
        <f>AA7/AA12</f>
        <v>#DIV/0!</v>
      </c>
      <c r="AD7" s="70" t="s">
        <v>71</v>
      </c>
      <c r="AE7" s="23">
        <f>COUNTIF('Data Collection'!AI:AI,4)</f>
        <v>0</v>
      </c>
      <c r="AF7" s="25" t="e">
        <f>AE7/AE12</f>
        <v>#DIV/0!</v>
      </c>
      <c r="AH7" s="47" t="s">
        <v>79</v>
      </c>
      <c r="AI7" s="23">
        <f>COUNTIF('Data Collection'!AM:AM,1)</f>
        <v>0</v>
      </c>
      <c r="AJ7" s="25" t="e">
        <f>AI7/AI12</f>
        <v>#DIV/0!</v>
      </c>
      <c r="AK7" s="27"/>
      <c r="AL7" s="47" t="s">
        <v>25</v>
      </c>
      <c r="AM7" s="23">
        <f>COUNTIF('Data Collection'!AR:AR,4)</f>
        <v>0</v>
      </c>
      <c r="AN7" s="25" t="e">
        <f>AM7/AM9</f>
        <v>#DIV/0!</v>
      </c>
      <c r="AP7" s="102" t="s">
        <v>25</v>
      </c>
      <c r="AQ7" s="23">
        <f>COUNTIF('Data Collection'!AS:AS,4)</f>
        <v>0</v>
      </c>
      <c r="AR7" s="25" t="e">
        <f>AQ7/AQ9</f>
        <v>#DIV/0!</v>
      </c>
      <c r="AT7" s="102" t="s">
        <v>25</v>
      </c>
      <c r="AU7" s="23">
        <f>COUNTIF('Data Collection'!AT:AT,4)</f>
        <v>0</v>
      </c>
      <c r="AV7" s="25" t="e">
        <f>AU7/AU9</f>
        <v>#DIV/0!</v>
      </c>
      <c r="AX7" s="15" t="s">
        <v>28</v>
      </c>
      <c r="AY7" s="23">
        <f>COUNTIF('Data Collection'!AU:AU,4)</f>
        <v>0</v>
      </c>
      <c r="AZ7" s="25" t="e">
        <f>AY7/AY10</f>
        <v>#DIV/0!</v>
      </c>
      <c r="BA7" s="27"/>
      <c r="BC7" s="15" t="s">
        <v>28</v>
      </c>
      <c r="BD7" s="23">
        <f>COUNTIF('Data Collection'!AV:AV,4)</f>
        <v>0</v>
      </c>
      <c r="BE7" s="25" t="e">
        <f>BD7/BD10</f>
        <v>#DIV/0!</v>
      </c>
      <c r="BF7" s="27"/>
      <c r="BH7" s="15" t="s">
        <v>28</v>
      </c>
      <c r="BI7" s="23">
        <f>COUNTIF('Data Collection'!AW:AW,4)</f>
        <v>0</v>
      </c>
      <c r="BJ7" s="25" t="e">
        <f>BI7/BI10</f>
        <v>#DIV/0!</v>
      </c>
      <c r="BK7" s="27"/>
      <c r="BM7" s="15" t="s">
        <v>28</v>
      </c>
      <c r="BN7" s="23">
        <f>COUNTIF('Data Collection'!AX:AX,4)</f>
        <v>0</v>
      </c>
      <c r="BO7" s="25" t="e">
        <f>BN7/BN10</f>
        <v>#DIV/0!</v>
      </c>
      <c r="BP7" s="27"/>
      <c r="BR7" s="15" t="s">
        <v>28</v>
      </c>
      <c r="BS7" s="23">
        <f>COUNTIF('Data Collection'!AY:AY,4)</f>
        <v>0</v>
      </c>
      <c r="BT7" s="25" t="e">
        <f>BS7/BS10</f>
        <v>#DIV/0!</v>
      </c>
      <c r="BU7" s="27"/>
      <c r="BW7" s="15" t="s">
        <v>28</v>
      </c>
      <c r="BX7" s="23">
        <f>COUNTIF('Data Collection'!AZ:AZ,4)</f>
        <v>0</v>
      </c>
      <c r="BY7" s="25" t="e">
        <f>BX7/BX10</f>
        <v>#DIV/0!</v>
      </c>
      <c r="BZ7" s="27"/>
      <c r="CB7" s="15" t="s">
        <v>28</v>
      </c>
      <c r="CC7" s="23">
        <f>COUNTIF('Data Collection'!BA:BA,4)</f>
        <v>0</v>
      </c>
      <c r="CD7" s="25" t="e">
        <f>CC7/CC10</f>
        <v>#DIV/0!</v>
      </c>
      <c r="CE7" s="27"/>
      <c r="CG7" s="15" t="s">
        <v>28</v>
      </c>
      <c r="CH7" s="23">
        <f>COUNTIF('Data Collection'!BB:BB,4)</f>
        <v>0</v>
      </c>
      <c r="CI7" s="25" t="e">
        <f>CH7/CH10</f>
        <v>#DIV/0!</v>
      </c>
      <c r="CJ7" s="27"/>
      <c r="CK7" s="108" t="s">
        <v>91</v>
      </c>
      <c r="CL7" s="109" t="e">
        <f>AVERAGE('Data Collection'!AY:AY)</f>
        <v>#DIV/0!</v>
      </c>
      <c r="CM7" s="110" t="e">
        <f>STDEV('Data Collection'!AY:AY)</f>
        <v>#DIV/0!</v>
      </c>
      <c r="CN7" s="111" t="e">
        <f>MODE('Data Collection'!AY:AY)</f>
        <v>#N/A</v>
      </c>
      <c r="CO7" s="111" t="e">
        <f>MEDIAN('Data Collection'!AY:AY)</f>
        <v>#NUM!</v>
      </c>
      <c r="CP7" s="111">
        <f>MIN('Data Collection'!AY:AY)</f>
        <v>0</v>
      </c>
      <c r="CQ7" s="111">
        <f>MAX('Data Collection'!AY:AY)</f>
        <v>0</v>
      </c>
      <c r="CS7" s="15" t="s">
        <v>34</v>
      </c>
      <c r="CT7" s="23">
        <f>COUNTIF('Data Collection'!BC:BC,4)</f>
        <v>0</v>
      </c>
      <c r="CU7" s="25" t="e">
        <f>CT7/CT9</f>
        <v>#DIV/0!</v>
      </c>
      <c r="CW7" s="15" t="s">
        <v>38</v>
      </c>
      <c r="CX7" s="23">
        <f>COUNTIF('Data Collection'!BD:BD,4)</f>
        <v>0</v>
      </c>
      <c r="CY7" s="25" t="e">
        <f>CX7/CX10</f>
        <v>#DIV/0!</v>
      </c>
      <c r="CZ7" s="27"/>
      <c r="DA7" s="7" t="s">
        <v>14</v>
      </c>
      <c r="DB7" s="23">
        <f>COUNTIF('Data Collection'!BE:BE,4)</f>
        <v>0</v>
      </c>
      <c r="DC7" s="25" t="e">
        <f>DB7/DB13</f>
        <v>#DIV/0!</v>
      </c>
      <c r="DE7" s="17" t="s">
        <v>19</v>
      </c>
      <c r="DF7" s="23">
        <f>SUM(DF4:DF6)</f>
        <v>0</v>
      </c>
      <c r="DG7" s="55" t="e">
        <f>SUM(DG4:DG5)</f>
        <v>#DIV/0!</v>
      </c>
      <c r="DH7" s="39"/>
      <c r="DI7" s="15" t="s">
        <v>43</v>
      </c>
      <c r="DJ7" s="23">
        <f>COUNTIF('Data Collection'!BI:BI,4)</f>
        <v>0</v>
      </c>
      <c r="DK7" s="25" t="e">
        <f>DJ7/DJ10</f>
        <v>#DIV/0!</v>
      </c>
      <c r="DM7" s="17" t="s">
        <v>19</v>
      </c>
      <c r="DN7" s="23">
        <f>SUM(DN4:DN6)</f>
        <v>0</v>
      </c>
      <c r="DO7" s="54" t="e">
        <f>SUM(DO4:DO6)</f>
        <v>#DIV/0!</v>
      </c>
      <c r="DQ7" s="15" t="s">
        <v>51</v>
      </c>
      <c r="DR7" s="23">
        <f>COUNTIF('Data Collection'!BN:BN,1)</f>
        <v>0</v>
      </c>
      <c r="DS7" s="25" t="e">
        <f>DR7/DR10</f>
        <v>#DIV/0!</v>
      </c>
    </row>
    <row r="8" spans="1:123" ht="38.25" x14ac:dyDescent="0.2">
      <c r="D8" s="17" t="s">
        <v>20</v>
      </c>
      <c r="E8" s="23">
        <f>E7-E6</f>
        <v>0</v>
      </c>
      <c r="F8" s="25" t="e">
        <f>E8/E7</f>
        <v>#DIV/0!</v>
      </c>
      <c r="G8" s="27"/>
      <c r="I8" s="46" t="s">
        <v>52</v>
      </c>
      <c r="J8" s="23">
        <f>COUNTIF('Data Collection'!F:F,1)</f>
        <v>0</v>
      </c>
      <c r="K8" s="24" t="e">
        <f>J8/J10</f>
        <v>#DIV/0!</v>
      </c>
      <c r="M8" s="17" t="s">
        <v>19</v>
      </c>
      <c r="N8" s="23">
        <f>SUM(N4:N7)</f>
        <v>0</v>
      </c>
      <c r="O8" s="54"/>
      <c r="Q8" s="15" t="s">
        <v>192</v>
      </c>
      <c r="R8" s="177">
        <f>COUNTIF('Data Collection'!O:O,1)</f>
        <v>0</v>
      </c>
      <c r="S8" s="24" t="e">
        <f>R8/R20</f>
        <v>#DIV/0!</v>
      </c>
      <c r="V8" s="47" t="s">
        <v>66</v>
      </c>
      <c r="W8" s="23">
        <f>COUNTIF('Data Collection'!AD:AD,1)</f>
        <v>0</v>
      </c>
      <c r="X8" s="25" t="e">
        <f>W8/W12</f>
        <v>#DIV/0!</v>
      </c>
      <c r="Z8" s="47" t="s">
        <v>72</v>
      </c>
      <c r="AA8" s="23">
        <f>COUNTIF('Data Collection'!AH:AH,5)</f>
        <v>0</v>
      </c>
      <c r="AB8" s="25" t="e">
        <f>AA8/AA12</f>
        <v>#DIV/0!</v>
      </c>
      <c r="AD8" s="70" t="s">
        <v>72</v>
      </c>
      <c r="AE8" s="23">
        <f>COUNTIF('Data Collection'!AI:AI,5)</f>
        <v>0</v>
      </c>
      <c r="AF8" s="25" t="e">
        <f>AE8/AE12</f>
        <v>#DIV/0!</v>
      </c>
      <c r="AH8" s="47" t="s">
        <v>78</v>
      </c>
      <c r="AI8" s="23">
        <f>COUNTIF('Data Collection'!AN:AN,1)</f>
        <v>0</v>
      </c>
      <c r="AJ8" s="25" t="e">
        <f>AI8/AI12</f>
        <v>#DIV/0!</v>
      </c>
      <c r="AK8" s="27"/>
      <c r="AL8" s="17" t="s">
        <v>19</v>
      </c>
      <c r="AM8" s="23">
        <f>SUM(AM4:AM7)</f>
        <v>0</v>
      </c>
      <c r="AN8" s="54" t="e">
        <f>SUM(AN4:AN7)</f>
        <v>#DIV/0!</v>
      </c>
      <c r="AP8" s="17" t="s">
        <v>19</v>
      </c>
      <c r="AQ8" s="23">
        <f>SUM(AQ4:AQ7)</f>
        <v>0</v>
      </c>
      <c r="AR8" s="54" t="e">
        <f>SUM(AR4:AR7)</f>
        <v>#DIV/0!</v>
      </c>
      <c r="AT8" s="17" t="s">
        <v>19</v>
      </c>
      <c r="AU8" s="23">
        <f>SUM(AU4:AU7)</f>
        <v>0</v>
      </c>
      <c r="AV8" s="54" t="e">
        <f>SUM(AV4:AV7)</f>
        <v>#DIV/0!</v>
      </c>
      <c r="AX8" s="15" t="s">
        <v>104</v>
      </c>
      <c r="AY8" s="23">
        <f>COUNTIF('Data Collection'!AU:AU,5)</f>
        <v>0</v>
      </c>
      <c r="AZ8" s="25" t="e">
        <f>AY8/AY10</f>
        <v>#DIV/0!</v>
      </c>
      <c r="BA8" s="27"/>
      <c r="BC8" s="15" t="s">
        <v>104</v>
      </c>
      <c r="BD8" s="23">
        <f>COUNTIF('Data Collection'!AV:AV,5)</f>
        <v>0</v>
      </c>
      <c r="BE8" s="25" t="e">
        <f>BD8/BD10</f>
        <v>#DIV/0!</v>
      </c>
      <c r="BF8" s="27"/>
      <c r="BH8" s="15" t="s">
        <v>104</v>
      </c>
      <c r="BI8" s="23">
        <f>COUNTIF('Data Collection'!AW:AW,5)</f>
        <v>0</v>
      </c>
      <c r="BJ8" s="25" t="e">
        <f>BI8/BI10</f>
        <v>#DIV/0!</v>
      </c>
      <c r="BK8" s="27"/>
      <c r="BM8" s="15" t="s">
        <v>104</v>
      </c>
      <c r="BN8" s="23">
        <f>COUNTIF('Data Collection'!AX:AX,5)</f>
        <v>0</v>
      </c>
      <c r="BO8" s="25" t="e">
        <f>BN8/BN10</f>
        <v>#DIV/0!</v>
      </c>
      <c r="BP8" s="27"/>
      <c r="BR8" s="15" t="s">
        <v>104</v>
      </c>
      <c r="BS8" s="23">
        <f>COUNTIF('Data Collection'!AY:AY,5)</f>
        <v>0</v>
      </c>
      <c r="BT8" s="25" t="e">
        <f>BS8/BS10</f>
        <v>#DIV/0!</v>
      </c>
      <c r="BU8" s="27"/>
      <c r="BW8" s="15" t="s">
        <v>104</v>
      </c>
      <c r="BX8" s="23">
        <f>COUNTIF('Data Collection'!AZ:AZ,5)</f>
        <v>0</v>
      </c>
      <c r="BY8" s="25" t="e">
        <f>BX8/BX10</f>
        <v>#DIV/0!</v>
      </c>
      <c r="BZ8" s="27"/>
      <c r="CB8" s="15" t="s">
        <v>104</v>
      </c>
      <c r="CC8" s="23">
        <f>COUNTIF('Data Collection'!BA:BA,5)</f>
        <v>0</v>
      </c>
      <c r="CD8" s="25" t="e">
        <f>CC8/CC10</f>
        <v>#DIV/0!</v>
      </c>
      <c r="CE8" s="27"/>
      <c r="CG8" s="15" t="s">
        <v>104</v>
      </c>
      <c r="CH8" s="23">
        <f>COUNTIF('Data Collection'!BB:BB,5)</f>
        <v>0</v>
      </c>
      <c r="CI8" s="25" t="e">
        <f>CH8/CH10</f>
        <v>#DIV/0!</v>
      </c>
      <c r="CJ8" s="27"/>
      <c r="CK8" s="108" t="s">
        <v>92</v>
      </c>
      <c r="CL8" s="109" t="e">
        <f>AVERAGE('Data Collection'!AZ:AZ)</f>
        <v>#DIV/0!</v>
      </c>
      <c r="CM8" s="110" t="e">
        <f>STDEV('Data Collection'!AZ:AZ)</f>
        <v>#DIV/0!</v>
      </c>
      <c r="CN8" s="111" t="e">
        <f>MODE('Data Collection'!AZ:AZ)</f>
        <v>#N/A</v>
      </c>
      <c r="CO8" s="111" t="e">
        <f>MEDIAN('Data Collection'!AZ:AZ)</f>
        <v>#NUM!</v>
      </c>
      <c r="CP8" s="111">
        <f>MIN('Data Collection'!AZ:AZ)</f>
        <v>0</v>
      </c>
      <c r="CQ8" s="111">
        <f>MAX('Data Collection'!AZ:AZ)</f>
        <v>0</v>
      </c>
      <c r="CS8" s="17" t="s">
        <v>19</v>
      </c>
      <c r="CT8" s="23">
        <f>SUM(CT4:CT7)</f>
        <v>0</v>
      </c>
      <c r="CU8" s="54" t="e">
        <f>SUM(CU4:CU7)</f>
        <v>#DIV/0!</v>
      </c>
      <c r="CW8" s="15" t="s">
        <v>39</v>
      </c>
      <c r="CX8" s="23">
        <f>COUNTIF('Data Collection'!BD:BD,5)</f>
        <v>0</v>
      </c>
      <c r="CY8" s="25" t="e">
        <f>CX8/CX10</f>
        <v>#DIV/0!</v>
      </c>
      <c r="CZ8" s="27"/>
      <c r="DA8" s="7" t="s">
        <v>13</v>
      </c>
      <c r="DB8" s="23">
        <f>COUNTIF('Data Collection'!BE:BE,5)</f>
        <v>0</v>
      </c>
      <c r="DC8" s="25" t="e">
        <f>DB8/DB13</f>
        <v>#DIV/0!</v>
      </c>
      <c r="DE8" s="17" t="s">
        <v>113</v>
      </c>
      <c r="DF8" s="23">
        <f>B2</f>
        <v>0</v>
      </c>
      <c r="DG8" s="41"/>
      <c r="DH8" s="39"/>
      <c r="DI8" s="15" t="s">
        <v>44</v>
      </c>
      <c r="DJ8" s="23">
        <f>COUNTIF('Data Collection'!BI:BI,5)</f>
        <v>0</v>
      </c>
      <c r="DK8" s="25" t="e">
        <f>DJ8/DJ10</f>
        <v>#DIV/0!</v>
      </c>
      <c r="DM8" s="17" t="s">
        <v>113</v>
      </c>
      <c r="DN8" s="23">
        <f>B2</f>
        <v>0</v>
      </c>
      <c r="DO8" s="17"/>
      <c r="DQ8" s="15" t="s">
        <v>52</v>
      </c>
      <c r="DR8" s="23">
        <f>COUNTIF('Data Collection'!BO:BO,1)</f>
        <v>0</v>
      </c>
      <c r="DS8" s="25" t="e">
        <f>DR8/DR10</f>
        <v>#DIV/0!</v>
      </c>
    </row>
    <row r="9" spans="1:123" ht="51" x14ac:dyDescent="0.2">
      <c r="G9" s="56"/>
      <c r="I9" s="17" t="s">
        <v>19</v>
      </c>
      <c r="J9" s="23">
        <f>SUM(J4:J8)</f>
        <v>0</v>
      </c>
      <c r="K9" s="54"/>
      <c r="M9" s="17" t="s">
        <v>113</v>
      </c>
      <c r="N9" s="23">
        <f>B2</f>
        <v>0</v>
      </c>
      <c r="O9" s="17"/>
      <c r="Q9" s="15" t="s">
        <v>193</v>
      </c>
      <c r="R9" s="177">
        <f>COUNTIF('Data Collection'!P:P,1)</f>
        <v>0</v>
      </c>
      <c r="S9" s="24" t="e">
        <f>R9/R20</f>
        <v>#DIV/0!</v>
      </c>
      <c r="V9" s="47" t="s">
        <v>67</v>
      </c>
      <c r="W9" s="23">
        <f>COUNTIF('Data Collection'!AE:AE,1)</f>
        <v>0</v>
      </c>
      <c r="X9" s="25" t="e">
        <f>W9/W12</f>
        <v>#DIV/0!</v>
      </c>
      <c r="Z9" s="47" t="s">
        <v>73</v>
      </c>
      <c r="AA9" s="23">
        <f>COUNTIF('Data Collection'!AH:AH,6)</f>
        <v>0</v>
      </c>
      <c r="AB9" s="25" t="e">
        <f>AA9/AA12</f>
        <v>#DIV/0!</v>
      </c>
      <c r="AD9" s="70" t="s">
        <v>73</v>
      </c>
      <c r="AE9" s="23">
        <f>COUNTIF('Data Collection'!AI:AI,6)</f>
        <v>0</v>
      </c>
      <c r="AF9" s="25" t="e">
        <f>AE9/AE12</f>
        <v>#DIV/0!</v>
      </c>
      <c r="AH9" s="47" t="s">
        <v>77</v>
      </c>
      <c r="AI9" s="23">
        <f>COUNTIF('Data Collection'!AO:AO,1)</f>
        <v>0</v>
      </c>
      <c r="AJ9" s="25" t="e">
        <f>AI9/AI12</f>
        <v>#DIV/0!</v>
      </c>
      <c r="AK9" s="56"/>
      <c r="AL9" s="17" t="s">
        <v>113</v>
      </c>
      <c r="AM9" s="23">
        <f>B2</f>
        <v>0</v>
      </c>
      <c r="AN9" s="17"/>
      <c r="AP9" s="17" t="s">
        <v>113</v>
      </c>
      <c r="AQ9" s="23">
        <f>B2</f>
        <v>0</v>
      </c>
      <c r="AR9" s="17"/>
      <c r="AT9" s="17" t="s">
        <v>113</v>
      </c>
      <c r="AU9" s="23">
        <f>B2</f>
        <v>0</v>
      </c>
      <c r="AV9" s="17"/>
      <c r="AX9" s="17" t="s">
        <v>19</v>
      </c>
      <c r="AY9" s="23">
        <f>SUM(AY4:AY8)</f>
        <v>0</v>
      </c>
      <c r="AZ9" s="54" t="e">
        <f>SUM(AZ4:AZ8)</f>
        <v>#DIV/0!</v>
      </c>
      <c r="BA9" s="56"/>
      <c r="BC9" s="17" t="s">
        <v>19</v>
      </c>
      <c r="BD9" s="23">
        <f>SUM(BD4:BD8)</f>
        <v>0</v>
      </c>
      <c r="BE9" s="54" t="e">
        <f>SUM(BE4:BE8)</f>
        <v>#DIV/0!</v>
      </c>
      <c r="BF9" s="56"/>
      <c r="BH9" s="17" t="s">
        <v>19</v>
      </c>
      <c r="BI9" s="23">
        <f>SUM(BI4:BI8)</f>
        <v>0</v>
      </c>
      <c r="BJ9" s="54" t="e">
        <f>SUM(BJ4:BJ8)</f>
        <v>#DIV/0!</v>
      </c>
      <c r="BK9" s="56"/>
      <c r="BM9" s="17" t="s">
        <v>19</v>
      </c>
      <c r="BN9" s="23">
        <f>SUM(BN4:BN8)</f>
        <v>0</v>
      </c>
      <c r="BO9" s="54" t="e">
        <f>SUM(BO4:BO8)</f>
        <v>#DIV/0!</v>
      </c>
      <c r="BP9" s="56"/>
      <c r="BR9" s="17" t="s">
        <v>19</v>
      </c>
      <c r="BS9" s="23">
        <f>SUM(BS4:BS8)</f>
        <v>0</v>
      </c>
      <c r="BT9" s="54" t="e">
        <f>SUM(BT4:BT8)</f>
        <v>#DIV/0!</v>
      </c>
      <c r="BU9" s="56"/>
      <c r="BW9" s="17" t="s">
        <v>19</v>
      </c>
      <c r="BX9" s="23">
        <f>SUM(BX4:BX8)</f>
        <v>0</v>
      </c>
      <c r="BY9" s="54" t="e">
        <f>SUM(BY4:BY8)</f>
        <v>#DIV/0!</v>
      </c>
      <c r="BZ9" s="56"/>
      <c r="CB9" s="17" t="s">
        <v>19</v>
      </c>
      <c r="CC9" s="23">
        <f>SUM(CC4:CC8)</f>
        <v>0</v>
      </c>
      <c r="CD9" s="54" t="e">
        <f>SUM(CD4:CD8)</f>
        <v>#DIV/0!</v>
      </c>
      <c r="CE9" s="56"/>
      <c r="CG9" s="17" t="s">
        <v>19</v>
      </c>
      <c r="CH9" s="23">
        <f>SUM(CH4:CH8)</f>
        <v>0</v>
      </c>
      <c r="CI9" s="54" t="e">
        <f>SUM(CI4:CI8)</f>
        <v>#DIV/0!</v>
      </c>
      <c r="CJ9" s="56"/>
      <c r="CK9" s="15" t="s">
        <v>93</v>
      </c>
      <c r="CL9" s="109" t="e">
        <f>AVERAGE('Data Collection'!BA:BA)</f>
        <v>#DIV/0!</v>
      </c>
      <c r="CM9" s="110" t="e">
        <f>STDEV('Data Collection'!BA:BA)</f>
        <v>#DIV/0!</v>
      </c>
      <c r="CN9" s="111" t="e">
        <f>MODE('Data Collection'!BA:BA)</f>
        <v>#N/A</v>
      </c>
      <c r="CO9" s="112" t="e">
        <f>MEDIAN('Data Collection'!BA:BA)</f>
        <v>#NUM!</v>
      </c>
      <c r="CP9" s="112">
        <f>MIN('Data Collection'!BA:BA)</f>
        <v>0</v>
      </c>
      <c r="CQ9" s="112">
        <f>MAX('Data Collection'!BA:BA)</f>
        <v>0</v>
      </c>
      <c r="CS9" s="17" t="s">
        <v>113</v>
      </c>
      <c r="CT9" s="23">
        <f>B2</f>
        <v>0</v>
      </c>
      <c r="CU9" s="17"/>
      <c r="CW9" s="17" t="s">
        <v>19</v>
      </c>
      <c r="CX9" s="23">
        <f>SUM(CX4:CX8)</f>
        <v>0</v>
      </c>
      <c r="CY9" s="54" t="e">
        <f>SUM(CY4:CY8)</f>
        <v>#DIV/0!</v>
      </c>
      <c r="CZ9" s="56"/>
      <c r="DA9" s="7" t="s">
        <v>12</v>
      </c>
      <c r="DB9" s="23">
        <f>COUNTIF('Data Collection'!BE:BE,6)</f>
        <v>0</v>
      </c>
      <c r="DC9" s="25" t="e">
        <f>DB9/DB13</f>
        <v>#DIV/0!</v>
      </c>
      <c r="DE9" s="17" t="s">
        <v>20</v>
      </c>
      <c r="DF9" s="23">
        <f>DF8-DF7</f>
        <v>0</v>
      </c>
      <c r="DG9" s="25" t="e">
        <f>DF9/DF8</f>
        <v>#DIV/0!</v>
      </c>
      <c r="DH9" s="56"/>
      <c r="DI9" s="17" t="s">
        <v>19</v>
      </c>
      <c r="DJ9" s="23">
        <f>SUM(DJ4:DJ8)</f>
        <v>0</v>
      </c>
      <c r="DK9" s="54" t="e">
        <f>SUM(DK4:DK8)</f>
        <v>#DIV/0!</v>
      </c>
      <c r="DM9" s="17" t="s">
        <v>20</v>
      </c>
      <c r="DN9" s="23">
        <f>DN8-DN7</f>
        <v>0</v>
      </c>
      <c r="DO9" s="25" t="e">
        <f>DN9/DN8</f>
        <v>#DIV/0!</v>
      </c>
      <c r="DQ9" s="17" t="s">
        <v>19</v>
      </c>
      <c r="DR9" s="23">
        <f>SUM(DR4:DR8)</f>
        <v>0</v>
      </c>
      <c r="DS9" s="54"/>
    </row>
    <row r="10" spans="1:123" ht="51.75" thickBot="1" x14ac:dyDescent="0.25">
      <c r="G10" s="5"/>
      <c r="I10" s="17" t="s">
        <v>113</v>
      </c>
      <c r="J10" s="23">
        <f>B2</f>
        <v>0</v>
      </c>
      <c r="K10" s="17"/>
      <c r="Q10" s="15" t="s">
        <v>194</v>
      </c>
      <c r="R10" s="177">
        <f>COUNTIF('Data Collection'!Q:Q,1)</f>
        <v>0</v>
      </c>
      <c r="S10" s="24" t="e">
        <f>R10/R20</f>
        <v>#DIV/0!</v>
      </c>
      <c r="V10" s="47" t="s">
        <v>151</v>
      </c>
      <c r="W10" s="23">
        <f>COUNTIF('Data Collection'!AF:AF,1)</f>
        <v>0</v>
      </c>
      <c r="X10" s="25" t="e">
        <f>W10/W12</f>
        <v>#DIV/0!</v>
      </c>
      <c r="Z10" s="47" t="s">
        <v>74</v>
      </c>
      <c r="AA10" s="23">
        <f>COUNTIF('Data Collection'!AH:AH,7)</f>
        <v>0</v>
      </c>
      <c r="AB10" s="25" t="e">
        <f>AA10/AA12</f>
        <v>#DIV/0!</v>
      </c>
      <c r="AD10" s="70" t="s">
        <v>74</v>
      </c>
      <c r="AE10" s="23">
        <f>COUNTIF('Data Collection'!AI:AI,7)</f>
        <v>0</v>
      </c>
      <c r="AF10" s="25" t="e">
        <f>AE10/AE12</f>
        <v>#DIV/0!</v>
      </c>
      <c r="AH10" s="47" t="s">
        <v>151</v>
      </c>
      <c r="AI10" s="23">
        <f>COUNTIF('Data Collection'!AP:AP,1)</f>
        <v>0</v>
      </c>
      <c r="AJ10" s="25" t="e">
        <f>AI10/AI12</f>
        <v>#DIV/0!</v>
      </c>
      <c r="AK10" s="5"/>
      <c r="AL10" s="17" t="s">
        <v>20</v>
      </c>
      <c r="AM10" s="23">
        <f>AM9-AM8</f>
        <v>0</v>
      </c>
      <c r="AN10" s="25" t="e">
        <f>AM10/AM9</f>
        <v>#DIV/0!</v>
      </c>
      <c r="AP10" s="17" t="s">
        <v>20</v>
      </c>
      <c r="AQ10" s="23">
        <f>AQ9-AQ8</f>
        <v>0</v>
      </c>
      <c r="AR10" s="25" t="e">
        <f>AQ10/AQ9</f>
        <v>#DIV/0!</v>
      </c>
      <c r="AT10" s="17" t="s">
        <v>20</v>
      </c>
      <c r="AU10" s="23">
        <f>AU9-AU8</f>
        <v>0</v>
      </c>
      <c r="AV10" s="25" t="e">
        <f>AU10/AU9</f>
        <v>#DIV/0!</v>
      </c>
      <c r="AX10" s="17" t="s">
        <v>113</v>
      </c>
      <c r="AY10" s="23">
        <f>B2</f>
        <v>0</v>
      </c>
      <c r="AZ10" s="17"/>
      <c r="BA10" s="5"/>
      <c r="BC10" s="17" t="s">
        <v>113</v>
      </c>
      <c r="BD10" s="23">
        <f>B2</f>
        <v>0</v>
      </c>
      <c r="BE10" s="17"/>
      <c r="BF10" s="5"/>
      <c r="BH10" s="17" t="s">
        <v>113</v>
      </c>
      <c r="BI10" s="23">
        <f>B2</f>
        <v>0</v>
      </c>
      <c r="BJ10" s="17"/>
      <c r="BK10" s="5"/>
      <c r="BM10" s="17" t="s">
        <v>113</v>
      </c>
      <c r="BN10" s="23">
        <f>B2</f>
        <v>0</v>
      </c>
      <c r="BO10" s="17"/>
      <c r="BP10" s="5"/>
      <c r="BR10" s="17" t="s">
        <v>113</v>
      </c>
      <c r="BS10" s="23">
        <f>B2</f>
        <v>0</v>
      </c>
      <c r="BT10" s="17"/>
      <c r="BU10" s="5"/>
      <c r="BW10" s="17" t="s">
        <v>113</v>
      </c>
      <c r="BX10" s="23">
        <f>B2</f>
        <v>0</v>
      </c>
      <c r="BY10" s="17"/>
      <c r="BZ10" s="5"/>
      <c r="CB10" s="17" t="s">
        <v>113</v>
      </c>
      <c r="CC10" s="23">
        <f>B2</f>
        <v>0</v>
      </c>
      <c r="CD10" s="17"/>
      <c r="CE10" s="5"/>
      <c r="CG10" s="17" t="s">
        <v>113</v>
      </c>
      <c r="CH10" s="23">
        <f>B2</f>
        <v>0</v>
      </c>
      <c r="CI10" s="17"/>
      <c r="CJ10" s="5"/>
      <c r="CK10" s="113" t="s">
        <v>94</v>
      </c>
      <c r="CL10" s="114" t="e">
        <f>AVERAGE('Data Collection'!BB:BB)</f>
        <v>#DIV/0!</v>
      </c>
      <c r="CM10" s="115" t="e">
        <f>STDEV('Data Collection'!BB:BB)</f>
        <v>#DIV/0!</v>
      </c>
      <c r="CN10" s="116" t="e">
        <f>MODE('Data Collection'!BB:BB)</f>
        <v>#N/A</v>
      </c>
      <c r="CO10" s="116" t="e">
        <f>MEDIAN('Data Collection'!BB:BB)</f>
        <v>#NUM!</v>
      </c>
      <c r="CP10" s="116">
        <f>MIN('Data Collection'!BB:BB)</f>
        <v>0</v>
      </c>
      <c r="CQ10" s="116">
        <f>MAX('Data Collection'!BB:BB)</f>
        <v>0</v>
      </c>
      <c r="CS10" s="17" t="s">
        <v>20</v>
      </c>
      <c r="CT10" s="23">
        <f>CT9-CT8</f>
        <v>0</v>
      </c>
      <c r="CU10" s="25" t="e">
        <f>CT10/CT9</f>
        <v>#DIV/0!</v>
      </c>
      <c r="CW10" s="17" t="s">
        <v>113</v>
      </c>
      <c r="CX10" s="23">
        <f>B2</f>
        <v>0</v>
      </c>
      <c r="CY10" s="17"/>
      <c r="CZ10" s="5"/>
      <c r="DA10" s="7" t="s">
        <v>16</v>
      </c>
      <c r="DB10" s="23">
        <f>COUNTIF('Data Collection'!BE:BE,7)</f>
        <v>0</v>
      </c>
      <c r="DC10" s="25" t="e">
        <f>DB10/DB13</f>
        <v>#DIV/0!</v>
      </c>
      <c r="DG10" s="44"/>
      <c r="DH10" s="5"/>
      <c r="DI10" s="17" t="s">
        <v>113</v>
      </c>
      <c r="DJ10" s="23">
        <f>B2</f>
        <v>0</v>
      </c>
      <c r="DK10" s="17"/>
      <c r="DQ10" s="17" t="s">
        <v>113</v>
      </c>
      <c r="DR10" s="23">
        <f>B2</f>
        <v>0</v>
      </c>
      <c r="DS10" s="17"/>
    </row>
    <row r="11" spans="1:123" ht="39" thickBot="1" x14ac:dyDescent="0.25">
      <c r="G11" s="27"/>
      <c r="Q11" s="15" t="s">
        <v>195</v>
      </c>
      <c r="R11" s="177">
        <f>COUNTIF('Data Collection'!R:R,1)</f>
        <v>0</v>
      </c>
      <c r="S11" s="24" t="e">
        <f>R11/R20</f>
        <v>#DIV/0!</v>
      </c>
      <c r="V11" s="17" t="s">
        <v>19</v>
      </c>
      <c r="W11" s="23">
        <f>SUM(W4:W10)</f>
        <v>0</v>
      </c>
      <c r="X11" s="54"/>
      <c r="Z11" s="17" t="s">
        <v>19</v>
      </c>
      <c r="AA11" s="23">
        <f>SUM(AA4:AA10)</f>
        <v>0</v>
      </c>
      <c r="AB11" s="54" t="e">
        <f>SUM(AB4:AB10)</f>
        <v>#DIV/0!</v>
      </c>
      <c r="AD11" s="17" t="s">
        <v>19</v>
      </c>
      <c r="AE11" s="23">
        <f>SUM(AE4:AE10)</f>
        <v>0</v>
      </c>
      <c r="AF11" s="54" t="e">
        <f>SUM(AF4:AF10)</f>
        <v>#DIV/0!</v>
      </c>
      <c r="AH11" s="17" t="s">
        <v>19</v>
      </c>
      <c r="AI11" s="23">
        <f>SUM(AI4:AI10)</f>
        <v>0</v>
      </c>
      <c r="AJ11" s="54"/>
      <c r="AK11" s="27"/>
      <c r="AX11" s="17" t="s">
        <v>20</v>
      </c>
      <c r="AY11" s="23">
        <f>AY10-AY9</f>
        <v>0</v>
      </c>
      <c r="AZ11" s="25" t="e">
        <f>AY11/AY10</f>
        <v>#DIV/0!</v>
      </c>
      <c r="BA11" s="27"/>
      <c r="BC11" s="17" t="s">
        <v>20</v>
      </c>
      <c r="BD11" s="23">
        <f>BD10-BD9</f>
        <v>0</v>
      </c>
      <c r="BE11" s="25" t="e">
        <f>BD11/BD10</f>
        <v>#DIV/0!</v>
      </c>
      <c r="BF11" s="27"/>
      <c r="BH11" s="17" t="s">
        <v>20</v>
      </c>
      <c r="BI11" s="23">
        <f>BI10-BI9</f>
        <v>0</v>
      </c>
      <c r="BJ11" s="25" t="e">
        <f>BI11/BI10</f>
        <v>#DIV/0!</v>
      </c>
      <c r="BK11" s="27"/>
      <c r="BM11" s="17" t="s">
        <v>20</v>
      </c>
      <c r="BN11" s="23">
        <f>BN10-BN9</f>
        <v>0</v>
      </c>
      <c r="BO11" s="25" t="e">
        <f>BN11/BN10</f>
        <v>#DIV/0!</v>
      </c>
      <c r="BP11" s="27"/>
      <c r="BR11" s="17" t="s">
        <v>20</v>
      </c>
      <c r="BS11" s="23">
        <f>BS10-BS9</f>
        <v>0</v>
      </c>
      <c r="BT11" s="25" t="e">
        <f>BS11/BS10</f>
        <v>#DIV/0!</v>
      </c>
      <c r="BU11" s="27"/>
      <c r="BW11" s="17" t="s">
        <v>20</v>
      </c>
      <c r="BX11" s="23">
        <f>BX10-BX9</f>
        <v>0</v>
      </c>
      <c r="BY11" s="25" t="e">
        <f>BX11/BX10</f>
        <v>#DIV/0!</v>
      </c>
      <c r="BZ11" s="27"/>
      <c r="CB11" s="17" t="s">
        <v>20</v>
      </c>
      <c r="CC11" s="23">
        <f>CC10-CC9</f>
        <v>0</v>
      </c>
      <c r="CD11" s="25" t="e">
        <f>CC11/CC10</f>
        <v>#DIV/0!</v>
      </c>
      <c r="CE11" s="27"/>
      <c r="CG11" s="17" t="s">
        <v>20</v>
      </c>
      <c r="CH11" s="23">
        <f>CH10-CH9</f>
        <v>0</v>
      </c>
      <c r="CI11" s="25" t="e">
        <f>CH11/CH10</f>
        <v>#DIV/0!</v>
      </c>
      <c r="CJ11" s="27"/>
      <c r="CK11" s="117" t="s">
        <v>128</v>
      </c>
      <c r="CL11" s="118" t="e">
        <f>AVERAGE(Analysis_Individual!A:A)</f>
        <v>#DIV/0!</v>
      </c>
      <c r="CM11" s="118" t="e">
        <f>STDEV(Analysis_Individual!A:A)</f>
        <v>#DIV/0!</v>
      </c>
      <c r="CN11" s="118" t="e">
        <f>MODE(Analysis_Individual!A:A)</f>
        <v>#DIV/0!</v>
      </c>
      <c r="CO11" s="118" t="e">
        <f>MEDIAN(Analysis_Individual!A:A)</f>
        <v>#DIV/0!</v>
      </c>
      <c r="CP11" s="120" t="e">
        <f>MIN(Analysis_Individual!A:A)</f>
        <v>#DIV/0!</v>
      </c>
      <c r="CQ11" s="119" t="e">
        <f>MAX(Analysis_Individual!A:A)</f>
        <v>#DIV/0!</v>
      </c>
      <c r="CW11" s="17" t="s">
        <v>20</v>
      </c>
      <c r="CX11" s="23">
        <f>CX10-CX9</f>
        <v>0</v>
      </c>
      <c r="CY11" s="25" t="e">
        <f>CX11/CX10</f>
        <v>#DIV/0!</v>
      </c>
      <c r="CZ11" s="27"/>
      <c r="DA11" s="7" t="s">
        <v>10</v>
      </c>
      <c r="DB11" s="23">
        <f>COUNTIF('Data Collection'!BE:BE,8)</f>
        <v>0</v>
      </c>
      <c r="DC11" s="25" t="e">
        <f>DB11/DB13</f>
        <v>#DIV/0!</v>
      </c>
      <c r="DG11" s="19"/>
      <c r="DH11" s="27"/>
      <c r="DI11" s="17" t="s">
        <v>20</v>
      </c>
      <c r="DJ11" s="23">
        <f>DJ10-DJ9</f>
        <v>0</v>
      </c>
      <c r="DK11" s="25" t="e">
        <f>DJ11/DJ10</f>
        <v>#DIV/0!</v>
      </c>
    </row>
    <row r="12" spans="1:123" ht="51.75" thickBot="1" x14ac:dyDescent="0.25">
      <c r="Q12" s="15" t="s">
        <v>196</v>
      </c>
      <c r="R12" s="177">
        <f>COUNTIF('Data Collection'!S:S,1)</f>
        <v>0</v>
      </c>
      <c r="S12" s="24" t="e">
        <f>R12/R20</f>
        <v>#DIV/0!</v>
      </c>
      <c r="V12" s="17" t="s">
        <v>113</v>
      </c>
      <c r="W12" s="23">
        <f>B2</f>
        <v>0</v>
      </c>
      <c r="X12" s="17"/>
      <c r="Z12" s="17" t="s">
        <v>113</v>
      </c>
      <c r="AA12" s="23">
        <f>B2</f>
        <v>0</v>
      </c>
      <c r="AB12" s="17"/>
      <c r="AD12" s="17" t="s">
        <v>113</v>
      </c>
      <c r="AE12" s="23">
        <f>B2</f>
        <v>0</v>
      </c>
      <c r="AF12" s="17"/>
      <c r="AH12" s="17" t="s">
        <v>113</v>
      </c>
      <c r="AI12" s="23">
        <f>B2</f>
        <v>0</v>
      </c>
      <c r="AJ12" s="17"/>
      <c r="CK12" s="5"/>
      <c r="CL12" s="121" t="s">
        <v>119</v>
      </c>
      <c r="CM12" s="122"/>
      <c r="CN12" s="128" t="s">
        <v>129</v>
      </c>
      <c r="CO12" s="122"/>
      <c r="CP12" s="122"/>
      <c r="CQ12" s="122"/>
      <c r="DA12" s="17" t="s">
        <v>19</v>
      </c>
      <c r="DB12" s="23">
        <f>SUM(DB4:DB11)</f>
        <v>0</v>
      </c>
      <c r="DC12" s="54" t="e">
        <f>SUM(DC4:DC11)</f>
        <v>#DIV/0!</v>
      </c>
      <c r="DG12" s="19"/>
    </row>
    <row r="13" spans="1:123" ht="38.25" x14ac:dyDescent="0.2">
      <c r="Q13" s="15" t="s">
        <v>197</v>
      </c>
      <c r="R13" s="177">
        <f>COUNTIF('Data Collection'!T:T,1)</f>
        <v>0</v>
      </c>
      <c r="S13" s="24" t="e">
        <f>R13/R20</f>
        <v>#DIV/0!</v>
      </c>
      <c r="Z13" s="17" t="s">
        <v>20</v>
      </c>
      <c r="AA13" s="23">
        <f>AA12-AA11</f>
        <v>0</v>
      </c>
      <c r="AB13" s="25" t="e">
        <f>AA13/AA12</f>
        <v>#DIV/0!</v>
      </c>
      <c r="AD13" s="17" t="s">
        <v>20</v>
      </c>
      <c r="AE13" s="23">
        <f>AE12-AE11</f>
        <v>0</v>
      </c>
      <c r="AF13" s="25" t="e">
        <f>AE13/AE12</f>
        <v>#DIV/0!</v>
      </c>
      <c r="CK13" s="129" t="s">
        <v>131</v>
      </c>
      <c r="CM13" s="122"/>
      <c r="CN13" s="128" t="s">
        <v>130</v>
      </c>
      <c r="CO13" s="122"/>
      <c r="CP13" s="122"/>
      <c r="CQ13" s="122"/>
      <c r="DA13" s="17" t="s">
        <v>113</v>
      </c>
      <c r="DB13" s="23">
        <f>B2</f>
        <v>0</v>
      </c>
      <c r="DC13" s="17"/>
    </row>
    <row r="14" spans="1:123" ht="51" x14ac:dyDescent="0.2">
      <c r="Q14" s="15" t="s">
        <v>198</v>
      </c>
      <c r="R14" s="177">
        <f>COUNTIF('Data Collection'!U:U,1)</f>
        <v>0</v>
      </c>
      <c r="S14" s="24" t="e">
        <f>R14/R20</f>
        <v>#DIV/0!</v>
      </c>
      <c r="CK14" s="129" t="s">
        <v>132</v>
      </c>
      <c r="CM14" s="122"/>
      <c r="CN14" s="122"/>
      <c r="CO14" s="122"/>
      <c r="CP14" s="122"/>
      <c r="CQ14" s="122"/>
      <c r="DA14" s="17" t="s">
        <v>20</v>
      </c>
      <c r="DB14" s="23">
        <f>DB13-DB12</f>
        <v>0</v>
      </c>
      <c r="DC14" s="25" t="e">
        <f>DB14/DB13</f>
        <v>#DIV/0!</v>
      </c>
    </row>
    <row r="15" spans="1:123" ht="51" x14ac:dyDescent="0.2">
      <c r="Q15" s="15" t="s">
        <v>199</v>
      </c>
      <c r="R15" s="177">
        <f>COUNTIF('Data Collection'!V:V,1)</f>
        <v>0</v>
      </c>
      <c r="S15" s="24" t="e">
        <f>R15/R20</f>
        <v>#DIV/0!</v>
      </c>
      <c r="CK15" s="64"/>
    </row>
    <row r="16" spans="1:123" ht="25.5" x14ac:dyDescent="0.2">
      <c r="Q16" s="15" t="s">
        <v>200</v>
      </c>
      <c r="R16" s="177">
        <f>COUNTIF('Data Collection'!W:W,1)</f>
        <v>0</v>
      </c>
      <c r="S16" s="24" t="e">
        <f>R16/R20</f>
        <v>#DIV/0!</v>
      </c>
    </row>
    <row r="17" spans="17:89" ht="25.5" x14ac:dyDescent="0.2">
      <c r="Q17" s="15" t="s">
        <v>213</v>
      </c>
      <c r="R17" s="177">
        <f>COUNTIF('Data Collection'!X:X,1)</f>
        <v>0</v>
      </c>
      <c r="S17" s="24" t="e">
        <f>R17/R20</f>
        <v>#DIV/0!</v>
      </c>
      <c r="CK17" s="64"/>
    </row>
    <row r="18" spans="17:89" x14ac:dyDescent="0.2">
      <c r="Q18" s="15" t="s">
        <v>102</v>
      </c>
      <c r="R18" s="177">
        <f>COUNTIF('Data Collection'!Y:Y,1)</f>
        <v>0</v>
      </c>
      <c r="S18" s="24" t="e">
        <f>R18/R20</f>
        <v>#DIV/0!</v>
      </c>
    </row>
    <row r="19" spans="17:89" x14ac:dyDescent="0.2">
      <c r="Q19" s="179" t="s">
        <v>19</v>
      </c>
      <c r="R19" s="23">
        <f>SUM(R4:R18)</f>
        <v>0</v>
      </c>
      <c r="S19" s="54"/>
      <c r="CK19" s="64"/>
    </row>
    <row r="20" spans="17:89" x14ac:dyDescent="0.2">
      <c r="Q20" s="17" t="s">
        <v>113</v>
      </c>
      <c r="R20" s="23">
        <f>B2</f>
        <v>0</v>
      </c>
      <c r="S20" s="17"/>
    </row>
    <row r="21" spans="17:89" x14ac:dyDescent="0.2">
      <c r="CK21" s="64"/>
    </row>
    <row r="23" spans="17:89" x14ac:dyDescent="0.2">
      <c r="CK23" s="64"/>
    </row>
    <row r="39" spans="41:95" x14ac:dyDescent="0.2">
      <c r="CM39" s="20"/>
      <c r="CO39" s="20"/>
      <c r="CP39" s="20"/>
      <c r="CQ39" s="20"/>
    </row>
    <row r="40" spans="41:95" x14ac:dyDescent="0.2">
      <c r="CM40" s="20"/>
      <c r="CO40" s="20"/>
      <c r="CP40" s="20"/>
      <c r="CQ40" s="20"/>
    </row>
    <row r="41" spans="41:95" x14ac:dyDescent="0.2">
      <c r="AO41" s="42"/>
    </row>
    <row r="42" spans="41:95" x14ac:dyDescent="0.2">
      <c r="AO42" s="42"/>
    </row>
  </sheetData>
  <mergeCells count="27">
    <mergeCell ref="DA2:DC2"/>
    <mergeCell ref="DE2:DG2"/>
    <mergeCell ref="AT2:AV2"/>
    <mergeCell ref="AX2:AZ2"/>
    <mergeCell ref="CS2:CU2"/>
    <mergeCell ref="CW2:CY2"/>
    <mergeCell ref="D2:F2"/>
    <mergeCell ref="I2:K2"/>
    <mergeCell ref="M2:O2"/>
    <mergeCell ref="Q2:S2"/>
    <mergeCell ref="V2:X2"/>
    <mergeCell ref="CP1:CQ1"/>
    <mergeCell ref="DM2:DO2"/>
    <mergeCell ref="DQ2:DS2"/>
    <mergeCell ref="AD2:AF2"/>
    <mergeCell ref="Z2:AB2"/>
    <mergeCell ref="BC2:BE2"/>
    <mergeCell ref="BH2:BJ2"/>
    <mergeCell ref="BM2:BO2"/>
    <mergeCell ref="BR2:BT2"/>
    <mergeCell ref="BW2:BY2"/>
    <mergeCell ref="CB2:CD2"/>
    <mergeCell ref="CG2:CI2"/>
    <mergeCell ref="DI2:DK2"/>
    <mergeCell ref="AH2:AJ2"/>
    <mergeCell ref="AL2:AN2"/>
    <mergeCell ref="AP2:AR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Codebook</vt:lpstr>
      <vt:lpstr>Data Collection</vt:lpstr>
      <vt:lpstr>Analysis_Individual</vt:lpstr>
      <vt:lpstr>Analysis_Group</vt:lpstr>
    </vt:vector>
  </TitlesOfParts>
  <Company>UCDHS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mvirata</dc:creator>
  <cp:lastModifiedBy>Virata, Maria C</cp:lastModifiedBy>
  <dcterms:created xsi:type="dcterms:W3CDTF">2010-07-02T18:34:26Z</dcterms:created>
  <dcterms:modified xsi:type="dcterms:W3CDTF">2013-08-02T12:54:09Z</dcterms:modified>
</cp:coreProperties>
</file>